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476" windowHeight="2076" tabRatio="836" activeTab="3"/>
  </bookViews>
  <sheets>
    <sheet name="2020-1" sheetId="1" r:id="rId1"/>
    <sheet name="2020-1.1" sheetId="2" r:id="rId2"/>
    <sheet name="2020-1.2" sheetId="3" r:id="rId3"/>
    <sheet name="2020-2 (п. 1-7)" sheetId="4" r:id="rId4"/>
    <sheet name="2020-2 (п.8)" sheetId="5" r:id="rId5"/>
    <sheet name="2020-2 (п.9)" sheetId="6" r:id="rId6"/>
    <sheet name="2020-2 (п.10)" sheetId="7" r:id="rId7"/>
    <sheet name="2020-2 (п.11)" sheetId="8" r:id="rId8"/>
    <sheet name="2020-2 (п.12-13)" sheetId="9" r:id="rId9"/>
    <sheet name="2020-2 (п.14-18)" sheetId="10" r:id="rId10"/>
    <sheet name="2020-3" sheetId="11" r:id="rId11"/>
  </sheets>
  <definedNames>
    <definedName name="_Toc188262779" localSheetId="0">'2020-1'!$A$1</definedName>
    <definedName name="_Toc188262779" localSheetId="1">'2020-1.1'!$A$1</definedName>
    <definedName name="_Toc188262779" localSheetId="2">'2020-1.2'!$A$1</definedName>
    <definedName name="_Toc188262780" localSheetId="3">'2020-2 (п. 1-7)'!$A$1</definedName>
    <definedName name="_Toc188262781" localSheetId="10">'2020-3'!$A$1</definedName>
    <definedName name="rozdil_2_3" localSheetId="0">'2020-1'!$A$4</definedName>
    <definedName name="rozdil_2_3" localSheetId="1">'2020-1.1'!$A$4</definedName>
    <definedName name="rozdil_2_3" localSheetId="2">'2020-1.2'!$A$4</definedName>
    <definedName name="_xlnm.Print_Titles" localSheetId="2">'2020-1.2'!$9:$10</definedName>
    <definedName name="_xlnm.Print_Area" localSheetId="3">'2020-2 (п. 1-7)'!$A$1:$N$228</definedName>
    <definedName name="_xlnm.Print_Area" localSheetId="4">'2020-2 (п.8)'!$A$1:$S$25</definedName>
  </definedNames>
  <calcPr fullCalcOnLoad="1"/>
</workbook>
</file>

<file path=xl/sharedStrings.xml><?xml version="1.0" encoding="utf-8"?>
<sst xmlns="http://schemas.openxmlformats.org/spreadsheetml/2006/main" count="1518" uniqueCount="343">
  <si>
    <t>Найменування</t>
  </si>
  <si>
    <t>2019 рік</t>
  </si>
  <si>
    <t>2020 рік</t>
  </si>
  <si>
    <t>…</t>
  </si>
  <si>
    <t>ВСЬОГО</t>
  </si>
  <si>
    <t>(підпис)</t>
  </si>
  <si>
    <t>(ініціали та прізвище)</t>
  </si>
  <si>
    <t>Керівник фінансової служби</t>
  </si>
  <si>
    <t>______________________</t>
  </si>
  <si>
    <t>Код</t>
  </si>
  <si>
    <t>спеціаль-ний фонд</t>
  </si>
  <si>
    <t>у т.ч. бюджет розвитку</t>
  </si>
  <si>
    <t>разом</t>
  </si>
  <si>
    <t>Надходження із загального фонду бюджету</t>
  </si>
  <si>
    <t>Х</t>
  </si>
  <si>
    <t>Власні надходження бюджетних установ</t>
  </si>
  <si>
    <t>Інші надходження спеціального фонду</t>
  </si>
  <si>
    <t>Запозичення</t>
  </si>
  <si>
    <t>Кошти, що передаються із загального фонду до спеціального фонду (бюджету розвитку)</t>
  </si>
  <si>
    <t>На початок періоду</t>
  </si>
  <si>
    <t xml:space="preserve">На кінець періоду </t>
  </si>
  <si>
    <t>спеціальний фонд</t>
  </si>
  <si>
    <t>загальний фонд</t>
  </si>
  <si>
    <t xml:space="preserve">(найменування головного розпорядника коштів обласного бюджету)                           </t>
  </si>
  <si>
    <t>Керівник департаменту (управління)</t>
  </si>
  <si>
    <t>КЕКВ</t>
  </si>
  <si>
    <t>ККК</t>
  </si>
  <si>
    <t>6=3+4</t>
  </si>
  <si>
    <t>10=7+8</t>
  </si>
  <si>
    <t>14=11+12</t>
  </si>
  <si>
    <t xml:space="preserve"> </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</si>
  <si>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</si>
  <si>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</si>
  <si>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</si>
  <si>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</si>
  <si>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</si>
  <si>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</si>
  <si>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</si>
  <si>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</si>
  <si>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в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</si>
  <si>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</si>
  <si>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</si>
  <si>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ВСЬОГО штатних одиниць</t>
  </si>
  <si>
    <t>з них штатні одиниці за загальним фондом, що враховані також у спеціальному фонді</t>
  </si>
  <si>
    <t>№ з/п</t>
  </si>
  <si>
    <t>Коли та яким документом затверджена</t>
  </si>
  <si>
    <t>Короткий зміст заходів за програмою</t>
  </si>
  <si>
    <t>КЕКВ/ККК</t>
  </si>
  <si>
    <t>Затверджено з урахуванням змін</t>
  </si>
  <si>
    <t>Касові видатки/ надання кредитів</t>
  </si>
  <si>
    <t>Зміна кредиторської заборгованості</t>
  </si>
  <si>
    <t>Погашено кредиторську заборгованість за рахунок коштів</t>
  </si>
  <si>
    <t>загального фонду</t>
  </si>
  <si>
    <t>спеціального фонду</t>
  </si>
  <si>
    <t>затверджені призначення</t>
  </si>
  <si>
    <t>планується погасити кредиторську заборгованість за рахунок коштів</t>
  </si>
  <si>
    <t>граничний обсяг</t>
  </si>
  <si>
    <t>очікуваний обсяг взяття поточних зобов’язань</t>
  </si>
  <si>
    <t>Причини виникнення заборгованості</t>
  </si>
  <si>
    <t>Вжиті заходи щодо погашення заборгованості</t>
  </si>
  <si>
    <t>Обсяг видатків/ надання кредитів, необхідний для виконання статей (пунктів)</t>
  </si>
  <si>
    <t>Обсяг видатків/надання кредитів, врахований у граничному обсязі</t>
  </si>
  <si>
    <t>Обсяг видатків/надання кредитів, не забезпечений граничним обсягом</t>
  </si>
  <si>
    <t>Заходи, яких необхідно вжити для забезпечення виконання статей (пунктів) нормативно-правового акта в межах граничного обсягу</t>
  </si>
  <si>
    <t>Нормативно-правовий акт</t>
  </si>
  <si>
    <t>Економічна класифікація видатків бюджету/ класифікація кредитування бюджету</t>
  </si>
  <si>
    <t>Бюджетні зобов’язання</t>
  </si>
  <si>
    <t>6=4-5</t>
  </si>
  <si>
    <t>Статті (пункти) нормативно-правового акта</t>
  </si>
  <si>
    <t>індикативні прогнозні показники</t>
  </si>
  <si>
    <t>необхідно додатково (+)</t>
  </si>
  <si>
    <t>Поточні видатки</t>
  </si>
  <si>
    <t>Оплата праці і нарахування на заробітну плату</t>
  </si>
  <si>
    <t>Оплата праці</t>
  </si>
  <si>
    <t>Капітальні видатки</t>
  </si>
  <si>
    <t>Придбання основного капіталу</t>
  </si>
  <si>
    <t>4110 </t>
  </si>
  <si>
    <t>Надання внутрішніх кредитів </t>
  </si>
  <si>
    <t>Кредитування</t>
  </si>
  <si>
    <t>Внутрішнє кредитування</t>
  </si>
  <si>
    <t>(по заходах та закладах, розташованих на територіях, підконтрольних українській владі)</t>
  </si>
  <si>
    <t>(по закладах, розташованих у населених пунктах, на території яких органи державної влади тимчасово не здійснюють свої повноваження)</t>
  </si>
  <si>
    <t>2021 рік (прогноз)</t>
  </si>
  <si>
    <t>2021 рік</t>
  </si>
  <si>
    <t>Кредиторська заборгованість на 01.01.2018</t>
  </si>
  <si>
    <t>Дебіторська заборгованість на 01.01.2018</t>
  </si>
  <si>
    <t>2021 рік (прогноз) у межах доведених індикативних прогнозних показників</t>
  </si>
  <si>
    <t>2021 рік (прогноз) зміни у разі передбачення додаткових коштів</t>
  </si>
  <si>
    <t>чоловіків</t>
  </si>
  <si>
    <t>жінок</t>
  </si>
  <si>
    <t>затверджено, в т.ч.:</t>
  </si>
  <si>
    <t>фактично зайняті, в т.ч.:</t>
  </si>
  <si>
    <t>* результативні показники за гендерною ознакою відображаються у разі наявності відповідних показників у Типових переліках бюджетних програм і результативних показників їх виконання для місцевих бюджетів, затверджених відповідними наказами галузевих Міністерств.</t>
  </si>
  <si>
    <t>в т.ч.</t>
  </si>
  <si>
    <t>затверджено</t>
  </si>
  <si>
    <t>фактично зайняті</t>
  </si>
  <si>
    <t>відповідний показник з урахуванням гендерного аспекту*</t>
  </si>
  <si>
    <t xml:space="preserve">(найменування відповідального виконавця)                              </t>
  </si>
  <si>
    <t>Повернення кредитів до бюджету</t>
  </si>
  <si>
    <t>6. Витрати за кодами економічної класифікації видатків/класифікації кредитування бюджету</t>
  </si>
  <si>
    <t>7. Витрати за напрямами використання бюджетних коштів</t>
  </si>
  <si>
    <t>Напрями використання бюджетних коштів</t>
  </si>
  <si>
    <t>Найменування місцевої/регіональної програми</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</si>
  <si>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</si>
  <si>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</si>
  <si>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</si>
  <si>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рівень будівельної готовності об'єкта на кінець бюджетного періоду, %</t>
  </si>
  <si>
    <t>спеціальний фонд (бюджет розвитку)</t>
  </si>
  <si>
    <t>7=6-5</t>
  </si>
  <si>
    <t>10=4+6</t>
  </si>
  <si>
    <t>7=3-5</t>
  </si>
  <si>
    <t>9=4-5-6</t>
  </si>
  <si>
    <t>12=8-10</t>
  </si>
  <si>
    <t>Підсумковий рядок таблиці пункту 4.1</t>
  </si>
  <si>
    <t>4.2.   Завдання бюджетної програми</t>
  </si>
  <si>
    <r>
      <t>4.3.</t>
    </r>
    <r>
      <rPr>
        <b/>
        <sz val="7"/>
        <rFont val="Times New Roman"/>
        <family val="1"/>
      </rPr>
      <t xml:space="preserve">   </t>
    </r>
    <r>
      <rPr>
        <b/>
        <sz val="12"/>
        <rFont val="Times New Roman"/>
        <family val="1"/>
      </rPr>
      <t>Підстави реалізації бюджетної програми</t>
    </r>
  </si>
  <si>
    <r>
      <t>5.</t>
    </r>
    <r>
      <rPr>
        <b/>
        <sz val="7"/>
        <rFont val="Times New Roman"/>
        <family val="1"/>
      </rPr>
      <t xml:space="preserve">      </t>
    </r>
    <r>
      <rPr>
        <b/>
        <sz val="12"/>
        <rFont val="Times New Roman"/>
        <family val="1"/>
      </rPr>
      <t>Надходження для виконання бюджетної програми</t>
    </r>
  </si>
  <si>
    <t>Зміна результативних показників, які характеризують виконання бюджетної програми, у разі передбачення додаткових коштів</t>
  </si>
  <si>
    <r>
      <t>4.1.</t>
    </r>
    <r>
      <rPr>
        <b/>
        <sz val="7"/>
        <rFont val="Times New Roman"/>
        <family val="1"/>
      </rPr>
      <t xml:space="preserve">   </t>
    </r>
    <r>
      <rPr>
        <b/>
        <sz val="12"/>
        <rFont val="Times New Roman"/>
        <family val="1"/>
      </rPr>
      <t>Мета бюджетної програми, строки її реалізації</t>
    </r>
  </si>
  <si>
    <r>
      <t xml:space="preserve">4. Додаткові витрати </t>
    </r>
    <r>
      <rPr>
        <b/>
        <sz val="12"/>
        <rFont val="Times New Roman"/>
        <family val="1"/>
      </rPr>
      <t xml:space="preserve"> обласного бюджету</t>
    </r>
  </si>
  <si>
    <r>
      <t>Підсумковий рядок таблиці пункту 4.3.</t>
    </r>
    <r>
      <rPr>
        <sz val="9"/>
        <rFont val="Times New Roman"/>
        <family val="1"/>
      </rPr>
      <t xml:space="preserve">  </t>
    </r>
  </si>
  <si>
    <t>Бюджетний запит на 2020 – 2022 роки загальний (Форма 2020-1)</t>
  </si>
  <si>
    <t>(є узагальненою формою та складається на підставі форм 2020-1.1 та 2020-1.2)</t>
  </si>
  <si>
    <t>2018 рік                             (звіт)</t>
  </si>
  <si>
    <t>2019 рік                    (затверджено)</t>
  </si>
  <si>
    <t>2020 рік                      (проект)</t>
  </si>
  <si>
    <t>2021 рік               (прогноз)</t>
  </si>
  <si>
    <t>2022 рік                     (прогноз)</t>
  </si>
  <si>
    <t>Бюджетний запит на 2020 – 2022 роки загальний (Форма 2020-1.1)</t>
  </si>
  <si>
    <t>Бюджетний запит на 2020 – 2022 роки загальний (Форма 2020-1.2)</t>
  </si>
  <si>
    <t>Бюджетний запит на 2020 – 2022 роки індивідуальний (Форма 2020-2)</t>
  </si>
  <si>
    <t>4.      Мета та завдання бюджетної програми на 2020 - 2022 роки</t>
  </si>
  <si>
    <t>5.1.   Надходження для виконання бюджетної програми у 2018 - 2020 роках</t>
  </si>
  <si>
    <t>2018 рік (звіт)</t>
  </si>
  <si>
    <t>2019 рік (затверджено)</t>
  </si>
  <si>
    <t>2020 рік (проект)</t>
  </si>
  <si>
    <t>5.2.   Надходження для виконання бюджетної програми у 2021 - 2022 роках</t>
  </si>
  <si>
    <t>2022 рік (прогноз)</t>
  </si>
  <si>
    <t>6.1. Видатки за кодами економічної класифікації видатків бюджету у 2018 - 2020 роках</t>
  </si>
  <si>
    <t>6.2. Видатки за кодами економічної класифікації видатків бюджету у 2021 - 2022 роках</t>
  </si>
  <si>
    <t>6.3. Надання кредитів за кодами класифікації кредитування бюджету у 2018 - 2020 роках</t>
  </si>
  <si>
    <t>6.4. Надання кредитів за кодами класифікації кредитування бюджету у 2021 - 2022 роках</t>
  </si>
  <si>
    <t>7.1. Витрати за напрямами використання бюджетних коштів у 2018 - 2020 роках</t>
  </si>
  <si>
    <t>7.2. Витрати за напрямами використання бюджетних коштів у 2021 - 2022 роках</t>
  </si>
  <si>
    <t>8. Результативні показники бюджетної програми у 2018-2022 роках</t>
  </si>
  <si>
    <t>2019 рік (план)</t>
  </si>
  <si>
    <t>2022 рік</t>
  </si>
  <si>
    <t>11. Місцеві/регіональні програми (у тому числі Програма економічного і соціального розвитку Донецької області), які виконуються у 2018-2022 роках  в межах бюджетної програми</t>
  </si>
  <si>
    <t>13. Аналіз результатів, досягнутих унаслідок використання коштів загального фонду обласного бюджету у 2018 році, очікувані результати у 2019 році, обґрунтування необхідності передбачення витрат на 2020 - 2022 роки</t>
  </si>
  <si>
    <t>14. Бюджетні зобов’язання у 2018 - 2020 роках</t>
  </si>
  <si>
    <t>14.1. Кредиторська заборгованість за загальним фондом обласного бюджету у 2018 (звітному) році</t>
  </si>
  <si>
    <t>Кредиторська заборгованість на 01.01.2019</t>
  </si>
  <si>
    <t xml:space="preserve">14.2. Кредиторська заборгованість за загальним фондом обласного бюджету у 2019 - 2020 (поточному та плановому) роках </t>
  </si>
  <si>
    <t>кредиторська заборгованість на 01.01.2019</t>
  </si>
  <si>
    <t>можлива кредиторська заборгованість на 01.01.2020</t>
  </si>
  <si>
    <t xml:space="preserve">14.3. Дебіторська заборгованість у 2018 - 2019 (звітному та поточному) роках                                                                                       </t>
  </si>
  <si>
    <t>Очікувана дебіторська заборгованість на 01.01.2020</t>
  </si>
  <si>
    <t>14.4. Аналіз управління бюджетними зобов’язаннями та пропозиції щодо упорядкування бюджетних зобов’язань у 2020 році</t>
  </si>
  <si>
    <t>14.5. Нормативно-правові акти, виконання яких у 2020 році не забезпечено граничним обсягом видатків / надання кредитів загального фонду</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</si>
  <si>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</si>
  <si>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Дебіторська заборгованість на 01.01.2019</t>
  </si>
  <si>
    <t>Бюджетний запит на 2020 – 2022 роки додатковий (Форма 2020-3)</t>
  </si>
  <si>
    <t>4.1. Додаткові витрати  обласного бюджету на 2020 (плановий) рік за бюджетними програмами</t>
  </si>
  <si>
    <r>
      <t>Обґрунтування необхідності додаткових коштів</t>
    </r>
    <r>
      <rPr>
        <u val="single"/>
        <sz val="9"/>
        <rFont val="Times New Roman"/>
        <family val="1"/>
      </rPr>
      <t xml:space="preserve">  </t>
    </r>
    <r>
      <rPr>
        <sz val="9"/>
        <rFont val="Times New Roman"/>
        <family val="1"/>
      </rPr>
      <t>на 2020 рік (обов’язкове посилання на нормативний документ, відповідно до якого існує необхідність у додаткових коштах)</t>
    </r>
  </si>
  <si>
    <t>4.2. Об'єкти, які виконуються в межах бюджетної програми за рахунок коштів бюджету розвитку  у 2018 - 2020 роках</t>
  </si>
  <si>
    <t>2020 рік (проект) в межах доведених граничних обсягів</t>
  </si>
  <si>
    <t>2020 рік (проект) зміни у разі передбачення додаткових коштів</t>
  </si>
  <si>
    <t>Наслідки, які настануть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</si>
  <si>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4.3. Додаткові витрати  обласного бюджету на 2021 - 2022 (прогнозні) роки за бюджетними програмами</t>
  </si>
  <si>
    <t>Обґрунтування необхідності додаткових коштів  на 2021 - 2022 роки (обов’язкове посилання на нормативний документ, відповідно до якого існує необхідність у додаткових коштах)</t>
  </si>
  <si>
    <t>2022 рік (прогноз) у межах доведених індикативних прогнозних показників</t>
  </si>
  <si>
    <t>2022 рік (прогноз) зміни у разі передбачення додаткових коштів</t>
  </si>
  <si>
    <t>Наслідки, які настануть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</si>
  <si>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(грн.)</t>
  </si>
  <si>
    <t>(код Типової відомчої класифікації видатків та кредитування місцевого бюджету)</t>
  </si>
  <si>
    <t>(код за ЄДРПОУ)</t>
  </si>
  <si>
    <t>(код бюджету)</t>
  </si>
  <si>
    <t>2. Мета діяльності головного розпорядника коштів обласного бюджету.</t>
  </si>
  <si>
    <t>3. Цілі державної політики у відповідній сфері діяльності, формування та/або реалізацію якої забезпечує головний розпорядник коштів обласного бюджету, і показники їх досягнення</t>
  </si>
  <si>
    <t>Найменування показника результату</t>
  </si>
  <si>
    <t>4. Розподіл граничного обсягу видатків бюджету на надання кредиту з бюджету загального фонду обласного бюджету на 2020 - 2022 роки за бюджетними програмами:</t>
  </si>
  <si>
    <t>Номер цілі державної політики</t>
  </si>
  <si>
    <t>Код Типової програмної класифікації видатків та кредитування місцевого бюджету</t>
  </si>
  <si>
    <t>Код програмної класифікації видатків та кредитування місцевого бюджету</t>
  </si>
  <si>
    <t>Код Функціональої класифікації видатків та кредитування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</si>
  <si>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</si>
  <si>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    (найменування головного розпорядника коштів обласного бюджету)</t>
  </si>
  <si>
    <t>УСЬОГО</t>
  </si>
  <si>
    <t>5. Розподіл граничного обсягу видатків бюджету на надання кредиту з бюджету спеціального фонду обласного бюджету на 2020 - 2022 роки за бюджетними програмами:</t>
  </si>
  <si>
    <t>____________________</t>
  </si>
  <si>
    <t>2. Розподіл граничного обсягу видатків бюджету на надання кредиту з бюджету загального фонду обласного бюджету на 2020 - 2022 роки за бюджетними програмами:</t>
  </si>
  <si>
    <r>
      <t>1.</t>
    </r>
    <r>
      <rPr>
        <b/>
        <sz val="7"/>
        <rFont val="Times New Roman"/>
        <family val="1"/>
      </rPr>
      <t xml:space="preserve">      </t>
    </r>
    <r>
      <rPr>
        <b/>
        <sz val="12"/>
        <rFont val="Times New Roman"/>
        <family val="1"/>
      </rPr>
      <t>______________________________________________________________________</t>
    </r>
  </si>
  <si>
    <t>Код Типової відомчої класифікації видатків та кредитування місцевого бюджету</t>
  </si>
  <si>
    <r>
      <t>2.</t>
    </r>
    <r>
      <rPr>
        <b/>
        <sz val="7"/>
        <rFont val="Times New Roman"/>
        <family val="1"/>
      </rPr>
      <t xml:space="preserve">      </t>
    </r>
    <r>
      <rPr>
        <b/>
        <sz val="12"/>
        <rFont val="Times New Roman"/>
        <family val="1"/>
      </rPr>
      <t xml:space="preserve">___________________________________________________________________________ </t>
    </r>
  </si>
  <si>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</si>
  <si>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</si>
  <si>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</si>
  <si>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r>
      <t>3.</t>
    </r>
    <r>
      <rPr>
        <b/>
        <sz val="7"/>
        <rFont val="Times New Roman"/>
        <family val="1"/>
      </rPr>
      <t> </t>
    </r>
  </si>
  <si>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</si>
  <si>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</si>
  <si>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r>
      <t>1.</t>
    </r>
    <r>
      <rPr>
        <b/>
        <sz val="7"/>
        <rFont val="Times New Roman"/>
        <family val="1"/>
      </rPr>
      <t> </t>
    </r>
  </si>
  <si>
    <r>
      <t>2.</t>
    </r>
    <r>
      <rPr>
        <b/>
        <sz val="7"/>
        <rFont val="Times New Roman"/>
        <family val="1"/>
      </rPr>
      <t>    </t>
    </r>
  </si>
  <si>
    <t xml:space="preserve">(найменування відповідального виконавця)            </t>
  </si>
  <si>
    <t>Всього</t>
  </si>
  <si>
    <t>Наявність проєктної документації (дата, №, чим затверджено, рік розроблення)</t>
  </si>
  <si>
    <t>Позитивний комплексний висновок (дата, №)</t>
  </si>
  <si>
    <t>очікуваний залишок на 01.01.2020</t>
  </si>
  <si>
    <t>Фактично профінансовано реалізацію об'єкта станом на 01.10.2019</t>
  </si>
  <si>
    <r>
      <t>12.  Об'єкти (</t>
    </r>
    <r>
      <rPr>
        <b/>
        <u val="single"/>
        <sz val="12"/>
        <color indexed="8"/>
        <rFont val="Times New Roman"/>
        <family val="1"/>
      </rPr>
      <t>будівництва, реконструкції та реставрації</t>
    </r>
    <r>
      <rPr>
        <b/>
        <sz val="12"/>
        <color indexed="8"/>
        <rFont val="Times New Roman"/>
        <family val="1"/>
      </rPr>
      <t>), які виконуються в межах бюджетної програми за рахунок коштів бюджету розвитку</t>
    </r>
  </si>
  <si>
    <t>12.1.  Об'єкти (будівництва, реконструкції та реставрації), які виконуються в межах бюджетної програми за рахунок коштів бюджету розвитку  у 2018 - 2020 роках</t>
  </si>
  <si>
    <t>12.2. Об'єкти (будівництва, реконструкції та реставрації), які виконуватимуться в межах бюджетної програми за рахунок коштів бюджету розвитку  у 2021 - 2022 роках</t>
  </si>
  <si>
    <t>01</t>
  </si>
  <si>
    <r>
      <t>_________</t>
    </r>
    <r>
      <rPr>
        <u val="single"/>
        <sz val="10"/>
        <rFont val="Arial Cyr"/>
        <family val="0"/>
      </rPr>
      <t>05100000000</t>
    </r>
    <r>
      <rPr>
        <sz val="10"/>
        <rFont val="Arial Cyr"/>
        <family val="0"/>
      </rPr>
      <t>____________</t>
    </r>
  </si>
  <si>
    <r>
      <t xml:space="preserve">1. </t>
    </r>
    <r>
      <rPr>
        <b/>
        <u val="single"/>
        <sz val="12"/>
        <rFont val="Times New Roman"/>
        <family val="1"/>
      </rPr>
      <t>Донецька обласна рада</t>
    </r>
    <r>
      <rPr>
        <b/>
        <sz val="12"/>
        <rFont val="Times New Roman"/>
        <family val="1"/>
      </rPr>
      <t xml:space="preserve">______________________________ </t>
    </r>
  </si>
  <si>
    <t xml:space="preserve">Організаційне, інформаційно-аналітичне та матеріально-технічне забезпечення діяльності депутатів обласної ради, </t>
  </si>
  <si>
    <t>виконавчого апарату обласної ради, здійснення взаємодії з органами місцевого самоврядування.</t>
  </si>
  <si>
    <t>0110150</t>
  </si>
  <si>
    <t>0111</t>
  </si>
  <si>
    <t>0150</t>
  </si>
  <si>
    <t>Донецька обласна рада, Організаційне, інформаційно-аналітичне та матеріально-технічне забезпечення діяльності обласної ради  та її виконавчого апарату</t>
  </si>
  <si>
    <r>
      <t xml:space="preserve">1. </t>
    </r>
    <r>
      <rPr>
        <b/>
        <u val="single"/>
        <sz val="12"/>
        <rFont val="Times New Roman"/>
        <family val="1"/>
      </rPr>
      <t>Донецька обласна рада</t>
    </r>
    <r>
      <rPr>
        <b/>
        <sz val="12"/>
        <rFont val="Times New Roman"/>
        <family val="1"/>
      </rPr>
      <t xml:space="preserve">_______________________________ </t>
    </r>
  </si>
  <si>
    <t>грн.</t>
  </si>
  <si>
    <t>Донецька обласна рада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</si>
  <si>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</si>
  <si>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Забезпечення обласною радою реалізації наданих державою повноважень</t>
  </si>
  <si>
    <t xml:space="preserve">Конституція України: Закон України від 28.06.1996 № 254/96, Бюджетний кодекс України від 08.07.2010р. № 2456-VI, </t>
  </si>
  <si>
    <t>Закон України «Про місцеве самоврядування в Україні» від   21 травня 1997 року N 280/97-ВР</t>
  </si>
  <si>
    <t>Заробітна плата</t>
  </si>
  <si>
    <t>Грошове забезпечення військослужбовців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</si>
  <si>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</si>
  <si>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</si>
  <si>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</si>
  <si>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</si>
  <si>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</si>
  <si>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</si>
  <si>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</si>
  <si>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</si>
  <si>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енергоносієв</t>
  </si>
  <si>
    <t>Оплата теплопостачання</t>
  </si>
  <si>
    <t>Оплата водопостачання і водовідведення</t>
  </si>
  <si>
    <t>Оплата електроенергії</t>
  </si>
  <si>
    <t>Оплата природного газу</t>
  </si>
  <si>
    <t>Оплата інших енергоносієв</t>
  </si>
  <si>
    <t>Дослідження і розробки, видатки державного (регіонального) значення</t>
  </si>
  <si>
    <t>Дослідження і розробки, окремі заходи розвитку по реалізації державних (регіональних) програм</t>
  </si>
  <si>
    <t>Окремі заходи по реалізаціє державних (регіональних) програм, не віднесені до заходів розвитку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</si>
  <si>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</si>
  <si>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</si>
  <si>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</si>
  <si>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</si>
  <si>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Субсидіє та поточні трансферти підприємствам  (установам, організаціям)</t>
  </si>
  <si>
    <t>Трансферти органам державного управління інших рівнів</t>
  </si>
  <si>
    <t>Трансферти урядам зарубіжних країн та міжнародним організаціям</t>
  </si>
  <si>
    <t>Соціальне забезпечення</t>
  </si>
  <si>
    <t>Виплата пенсій і допомоги</t>
  </si>
  <si>
    <t>Стипендії</t>
  </si>
  <si>
    <t>Інші виплати населенню</t>
  </si>
  <si>
    <t>Інші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</si>
  <si>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</si>
  <si>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</si>
  <si>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</si>
  <si>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</si>
  <si>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</si>
  <si>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</si>
  <si>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</si>
  <si>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</si>
  <si>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</si>
  <si>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</si>
  <si>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</si>
  <si>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</si>
  <si>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</si>
  <si>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</si>
  <si>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</si>
  <si>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</si>
  <si>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зарубіжних країн та міжнародним організаціям</t>
  </si>
  <si>
    <t>Капітальні трансферти населенню</t>
  </si>
  <si>
    <r>
      <rPr>
        <b/>
        <sz val="9"/>
        <rFont val="Times New Roman"/>
        <family val="1"/>
      </rPr>
      <t xml:space="preserve"> </t>
    </r>
    <r>
      <rPr>
        <sz val="9"/>
        <rFont val="Times New Roman"/>
        <family val="1"/>
      </rPr>
      <t>Забезпечення обласною радою реалізації наданих державою повноважень</t>
    </r>
  </si>
  <si>
    <t>Завдання  Забезпечення обласною радою реалізації наданих законодавством повноважень</t>
  </si>
  <si>
    <t>Кількість штатних одиниць</t>
  </si>
  <si>
    <t xml:space="preserve">од </t>
  </si>
  <si>
    <t xml:space="preserve">Штатний розпис </t>
  </si>
  <si>
    <t>Середня площа орендованих адміністративних приміщень</t>
  </si>
  <si>
    <t>кв. м</t>
  </si>
  <si>
    <t>Договір</t>
  </si>
  <si>
    <t>Кількість розпоряджень голови обласної ради</t>
  </si>
  <si>
    <t>од</t>
  </si>
  <si>
    <t>База електронного документообігу</t>
  </si>
  <si>
    <r>
      <t>Кількість виконаних доручень,</t>
    </r>
    <r>
      <rPr>
        <sz val="10"/>
        <rFont val="Arial"/>
        <family val="2"/>
      </rPr>
      <t xml:space="preserve"> </t>
    </r>
    <r>
      <rPr>
        <sz val="10"/>
        <rFont val="Times New Roman"/>
        <family val="1"/>
      </rPr>
      <t>опрацьованих звернень юридичних осіб та громадян</t>
    </r>
  </si>
  <si>
    <t>Кількість укладених договорів на обслуговування установи</t>
  </si>
  <si>
    <t>Реєстр договорів</t>
  </si>
  <si>
    <t>Середні витрати на утримання однієї штатної одиниці</t>
  </si>
  <si>
    <t>Розрахунок</t>
  </si>
  <si>
    <t>Середні витрати на утримання 1 кв м орендованої адміністративної площі</t>
  </si>
  <si>
    <t>тис. грн</t>
  </si>
  <si>
    <t>Кількість опрацьованих звернень заяв, скарг громадян, доручень виконаних розпоряжень на 1 штатну одиницю</t>
  </si>
  <si>
    <t>Відсоток опрацьованих звернень, заяв, скарг</t>
  </si>
  <si>
    <t>%</t>
  </si>
  <si>
    <t>Рівень реалізації укладених угод</t>
  </si>
  <si>
    <t>Відсоток вчасно виконаних доручень у їх загальній кількості</t>
  </si>
  <si>
    <t>Організаційне, інформаційно-аналітичне та матеріально-технічне забезпечення діяльності обласної ради  та її виконавчого апарату</t>
  </si>
  <si>
    <t>Посадові особи органів місцевого самоврядування</t>
  </si>
  <si>
    <t>---</t>
  </si>
  <si>
    <t>Передплата періодичних видань на 2019р. буде погашена у повному обсязі до  31.12.2019р.</t>
  </si>
  <si>
    <t>Передплата періодичних видань на 2020 рік</t>
  </si>
  <si>
    <t>Простроченої зареєстрованої кредиторської заборгованості за рахунок коштів обласного бюджету на 2020 р. не планується</t>
  </si>
  <si>
    <t xml:space="preserve">Ціль державної політики 1 Представення спільних інтересів територіальних громад у межах повноважень, визначених Конституцією України та іншими законами </t>
  </si>
  <si>
    <t>Забезпечення обласною радою реалізації наданих законодавством повноважень</t>
  </si>
  <si>
    <t>______________________________Донецька обласна рада__________________________________________</t>
  </si>
  <si>
    <t>_________________________Донецька обласна рада_________________________________________________</t>
  </si>
  <si>
    <r>
      <t>Кількість виконаних доручень,</t>
    </r>
    <r>
      <rPr>
        <sz val="10"/>
        <rFont val="Arial"/>
        <family val="2"/>
      </rPr>
      <t xml:space="preserve"> </t>
    </r>
    <r>
      <rPr>
        <sz val="10"/>
        <rFont val="Times New Roman"/>
        <family val="1"/>
      </rPr>
      <t>опрацьованих звернень заяв, скарг громадян</t>
    </r>
  </si>
  <si>
    <t>Індикативні показники  на 2021-2022рр по оплаті праці для посадових осіб місцевого самоврядування Донецької обласної ради, які виконують свою професійну діяльність на постійній основі та не мають інших джерел доходів не відповідають вимогам статті 21 Закону України "Про службу в органах місцевого самоврядування" , бо не забезпечують у повному обязі фактичну потребу в коштах на виплату заробітної плати, яка б забезпечила достойний рівень життя працівників виконавчого апарату облради, які через  проведення АТО  переміщені з м. Донецька  на підконтрольну українській владі територію.  Також не будуть забезпечені належні умови праці для працівників виконавчого апарату і вимоги до проходження  служби в органах місцевого самоврядування.</t>
  </si>
  <si>
    <t>М.Ю.Гончарова</t>
  </si>
  <si>
    <t xml:space="preserve"> О.А. Волосатих</t>
  </si>
  <si>
    <t>У 2018  році видатків  було  заплановано 50,0тис.грн. У 2019р. видатки не заплановані . Видатки по спеціальному фонду обласного бюджета на 2020р заплановано у сумі 50,0тис.грн..на створення матерально-технічної база та належних умов праці в умовах АТО.  Витрати на 2021-2022 роки не заплановані.</t>
  </si>
  <si>
    <t xml:space="preserve">      У 2015-2018 роках коштів з обласного бюджету на  забезпечення належних умов праці для працівників виконавчого апарату обласної ради переміщенних з м. Донецька на підконтрольну українській владі територію  Донецькій обласній раді не призначалось. З основних засобів на балансі ради лише 2 ноутбука й 2 принтера.  Відповідно до листа Департаменту фінансів Донецької ОДА від 18.09.2019 р. № 01-04/08/1238/0/30-19 "Про підготовку бюджетного запиту до проекту обласного бюджету на 2020 рік"  визначені граничні обсяги видатків Донецькій обласній раді на 2020 рік, які складають лише 74,9% від фактичної потреби.
         Видатки на 2020 рік заплановані: 
         1. По КЕКВ 2110, 2120 з урахуванням штатної чисельності 15 од.,  
          Фонд преміювання визначений  у розмірі 10% посадового окладу, матеріальна допомога та допомога на оздоровлення у розмірі середньомісячного заробітку, надбавки стимулюючого характеру у розмірі 20%,  індексація заробітной плати у звязку з ростом цін.
        2. По КЕКВ 5000 з урахуванням  індексу споживчих цін 2020р.-106%, 2020р.-105,7%, 2020р.-105,3%,
3. По КЕКР 3110 заплановано придбання 3 ноутбуків для створення умов праці робітників в умовах АТО.                                                               </t>
  </si>
  <si>
    <r>
      <t xml:space="preserve">Середня місячна заробітна плата для посадових особі місцевого самоврядування Донецькаї обласної ради, в межах граничних обягів, визначених Головним фінансовим управлінням у 2020 році складатиме з урахуванням впливу інфляції  </t>
    </r>
    <r>
      <rPr>
        <b/>
        <i/>
        <sz val="12"/>
        <rFont val="Times New Roman"/>
        <family val="1"/>
      </rPr>
      <t>11147,78</t>
    </r>
    <r>
      <rPr>
        <i/>
        <sz val="12"/>
        <rFont val="Times New Roman"/>
        <family val="1"/>
      </rPr>
      <t>грн., у той час як середня місячна заробітня плата в Донецькому регіоні у квітні 2019р. -12134грн., червні 2019р. - 12483грн., липні 2019р.- 12010грн.,  а середня номінальна заробітна плата штатних працівників за видами економічної діяльності ( державне управління) у квітні 2019р. - 12881грн., у травні 2019р. -13577грн., червень 2019р.- 14335 грн., липень 2019р.-</t>
    </r>
    <r>
      <rPr>
        <b/>
        <i/>
        <sz val="12"/>
        <rFont val="Times New Roman"/>
        <family val="1"/>
      </rPr>
      <t>15961</t>
    </r>
    <r>
      <rPr>
        <i/>
        <sz val="12"/>
        <rFont val="Times New Roman"/>
        <family val="1"/>
      </rPr>
      <t xml:space="preserve">грн. Таким чином, граничні обсяги доведені по оплаті праці для посадових осіб місцевого самоврядування Донецької обласної ради, які виконують свою професійну діяльність на постійній основі та не мають інших джерел доходів не відповідають вимогам статті 21 Закону України "Про службу в органах місцевого самоврядування" , бо не забезпечують у повному обязі фактичну потребу в коштах на виплату заробітної плати, яка б забезпечила достойний рівень життя працівників виконавчого апарату облради, які через  проведення АТО  переміщені з м. Донецька  на підконтрольну українській владі територію.  Також не будуть забезпечені належні умови праці для працівників виконавчого апарату і вимоги до проходження  служби в органах місцевого самоврядування (присвоєння чергових рангів, підвищення кваліфікації). Згідно розрахунків Донецької обласної ради фактичної потреби в коштах на оплату праці середня місячна заробітна плата у 2020р. для працівників виконавчого апарату складатиме </t>
    </r>
    <r>
      <rPr>
        <b/>
        <i/>
        <sz val="12"/>
        <rFont val="Times New Roman"/>
        <family val="1"/>
      </rPr>
      <t>15133</t>
    </r>
    <r>
      <rPr>
        <i/>
        <sz val="12"/>
        <rFont val="Times New Roman"/>
        <family val="1"/>
      </rPr>
      <t>грн.,  Середня заробітня плата у 2019р. складає (2401,3 тис.грн./15осіб/12міс)=</t>
    </r>
    <r>
      <rPr>
        <b/>
        <i/>
        <sz val="12"/>
        <rFont val="Times New Roman"/>
        <family val="1"/>
      </rPr>
      <t>13340,56</t>
    </r>
    <r>
      <rPr>
        <i/>
        <sz val="12"/>
        <rFont val="Times New Roman"/>
        <family val="1"/>
      </rPr>
      <t xml:space="preserve">грн.
 </t>
    </r>
  </si>
  <si>
    <r>
      <t xml:space="preserve">1.Індексація (ст.2 Закона України "Про індексацію грошових доходів населення") </t>
    </r>
    <r>
      <rPr>
        <b/>
        <sz val="9"/>
        <rFont val="Times New Roman"/>
        <family val="1"/>
      </rPr>
      <t>23160</t>
    </r>
    <r>
      <rPr>
        <sz val="9"/>
        <rFont val="Times New Roman"/>
        <family val="1"/>
      </rPr>
      <t xml:space="preserve">грн.                                                                            2. Преміювання за загальні результати роботи, а
також до державних і професійних свят і ювілейним датам  (п. 2 Пост КМУ от 09.03.2006 № 268) 10% від посадового окладу  </t>
    </r>
    <r>
      <rPr>
        <b/>
        <sz val="9"/>
        <rFont val="Times New Roman"/>
        <family val="1"/>
      </rPr>
      <t>54170</t>
    </r>
    <r>
      <rPr>
        <sz val="9"/>
        <rFont val="Times New Roman"/>
        <family val="1"/>
      </rPr>
      <t xml:space="preserve">грн.         3.Матеріальна допомога  (п. 3 пост КМУ от 09.03.2006 №  268) </t>
    </r>
    <r>
      <rPr>
        <b/>
        <sz val="9"/>
        <rFont val="Times New Roman"/>
        <family val="1"/>
      </rPr>
      <t>194580</t>
    </r>
    <r>
      <rPr>
        <sz val="9"/>
        <rFont val="Times New Roman"/>
        <family val="1"/>
      </rPr>
      <t xml:space="preserve">грн.           4.Допомога на оздоровлення  (п. 3 пост КМУ от 09.03.2006 № 268)           </t>
    </r>
    <r>
      <rPr>
        <b/>
        <sz val="9"/>
        <rFont val="Times New Roman"/>
        <family val="1"/>
      </rPr>
      <t>83050</t>
    </r>
    <r>
      <rPr>
        <sz val="9"/>
        <rFont val="Times New Roman"/>
        <family val="1"/>
      </rPr>
      <t xml:space="preserve">грн.  5.Надбавка за виконання особливо важливої ​​роботи, високі досягнення у праці(п. 1в пост КМУ от 09.03.2006 № 268) виконавчий апарат  </t>
    </r>
    <r>
      <rPr>
        <b/>
        <sz val="9"/>
        <rFont val="Times New Roman"/>
        <family val="1"/>
      </rPr>
      <t>362440</t>
    </r>
    <r>
      <rPr>
        <sz val="9"/>
        <rFont val="Times New Roman"/>
        <family val="1"/>
      </rPr>
      <t xml:space="preserve">грн.   6. Нарахування на заробітну плату </t>
    </r>
    <r>
      <rPr>
        <b/>
        <sz val="9"/>
        <rFont val="Times New Roman"/>
        <family val="1"/>
      </rPr>
      <t>157500</t>
    </r>
    <r>
      <rPr>
        <sz val="9"/>
        <rFont val="Times New Roman"/>
        <family val="1"/>
      </rPr>
      <t xml:space="preserve">грн.                                            6. Створення матеріально-технісної бази та нележних умов праці посадових осіб місцевого самоврядування в умовах АТО </t>
    </r>
    <r>
      <rPr>
        <b/>
        <sz val="9"/>
        <rFont val="Times New Roman"/>
        <family val="1"/>
      </rPr>
      <t>50000</t>
    </r>
    <r>
      <rPr>
        <sz val="9"/>
        <rFont val="Times New Roman"/>
        <family val="1"/>
      </rPr>
      <t xml:space="preserve">грн.  7. Гонорар за представлення адвокатом інтересів ОМС у судах  </t>
    </r>
    <r>
      <rPr>
        <b/>
        <sz val="9"/>
        <rFont val="Times New Roman"/>
        <family val="1"/>
      </rPr>
      <t>20000</t>
    </r>
    <r>
      <rPr>
        <sz val="9"/>
        <rFont val="Times New Roman"/>
        <family val="1"/>
      </rPr>
      <t xml:space="preserve">грн. 8. Потреба у інших витратах </t>
    </r>
    <r>
      <rPr>
        <b/>
        <sz val="9"/>
        <rFont val="Times New Roman"/>
        <family val="1"/>
      </rPr>
      <t>-200,00</t>
    </r>
    <r>
      <rPr>
        <sz val="9"/>
        <rFont val="Times New Roman"/>
        <family val="1"/>
      </rPr>
      <t xml:space="preserve">грн.     </t>
    </r>
  </si>
  <si>
    <t>ст. 8</t>
  </si>
  <si>
    <t xml:space="preserve"> Закон України "Про індексацію грошових доходів населення</t>
  </si>
  <si>
    <t xml:space="preserve">Перехідні положення Конституції України </t>
  </si>
  <si>
    <t xml:space="preserve">пп11,п.16-1 Розділу XV </t>
  </si>
  <si>
    <t>Закон України "Про місцеве самоврядування в Україні"</t>
  </si>
  <si>
    <t>ст.58</t>
  </si>
  <si>
    <t>2110 "Оплата праці"</t>
  </si>
  <si>
    <t>2120 Нарахування на оплату праці</t>
  </si>
  <si>
    <t>2240 Оплата послуг (крім комунальних)</t>
  </si>
  <si>
    <t>3110 Придбання обладнання і предметів довгострокового  користування</t>
  </si>
  <si>
    <t>Створення матеріально-технісної бази та нележних умов праці посадових осіб місцевого самоврядування в</t>
  </si>
  <si>
    <t xml:space="preserve">Преміювання виконавчого апарату за загальні результати роботи, а
також до державних і професійних свят і ювілейним датам </t>
  </si>
  <si>
    <t>Встановлення 20% надбавки за виконання особливо важливої ​​роботи, високі досягнення у прац</t>
  </si>
  <si>
    <t>Проведення індексація грошових доходів</t>
  </si>
  <si>
    <t xml:space="preserve">Надання матеріальної допомоги, допомоги на оздоровлення </t>
  </si>
  <si>
    <t>Сплата збору на єдиного внеску на загальнообов’язкове державне соціальне страхуванн</t>
  </si>
  <si>
    <t>ст.21., п. 2</t>
  </si>
  <si>
    <t xml:space="preserve"> Закон України "Про службу в органах місцевого самоврядування ", Постанова КМУ от 09.03.2006 № 268</t>
  </si>
  <si>
    <t>ст.21,п. 1в</t>
  </si>
  <si>
    <t>ст.21,ст.2</t>
  </si>
  <si>
    <t>Послуги адвокатів за представництво органів місцевого самоврядування в судах</t>
  </si>
  <si>
    <t xml:space="preserve"> Закон України «Про збір та облік єдиного внеску на загальнообов’язкове державне соціальне страхування» від 08.07.2010 р. № 2464-VI</t>
  </si>
  <si>
    <t xml:space="preserve"> Постанова КМУ от 09.03.2006 № 268</t>
  </si>
  <si>
    <t>п. 3</t>
  </si>
  <si>
    <t>грн</t>
  </si>
  <si>
    <t>2020 рік                 (проект)</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</si>
</sst>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s>
  <fonts count="74">
    <font>
      <sz val="10"/>
      <name val="Arial Cyr"/>
      <family val="0"/>
    </font>
    <font>
      <b/>
      <sz val="12"/>
      <name val="Times New Roman"/>
      <family val="1"/>
    </font>
    <font>
      <sz val="12"/>
      <name val="Times New Roman"/>
      <family val="1"/>
    </font>
    <font>
      <sz val="9"/>
      <name val="Times New Roman"/>
      <family val="1"/>
    </font>
    <font>
      <sz val="10"/>
      <name val="Times New Roman"/>
      <family val="1"/>
    </font>
    <font>
      <b/>
      <sz val="10"/>
      <name val="Times New Roman"/>
      <family val="1"/>
    </font>
    <font>
      <b/>
      <sz val="9"/>
      <name val="Times New Roman"/>
      <family val="1"/>
    </font>
    <font>
      <sz val="7"/>
      <name val="Times New Roman"/>
      <family val="1"/>
    </font>
    <font>
      <sz val="8"/>
      <name val="Arial Cyr"/>
      <family val="0"/>
    </font>
    <font>
      <b/>
      <sz val="7"/>
      <name val="Times New Roman"/>
      <family val="1"/>
    </font>
    <font>
      <i/>
      <sz val="12"/>
      <name val="Times New Roman"/>
      <family val="1"/>
    </font>
    <font>
      <i/>
      <sz val="9"/>
      <name val="Times New Roman"/>
      <family val="1"/>
    </font>
    <font>
      <b/>
      <sz val="10"/>
      <name val="Arial Cyr"/>
      <family val="0"/>
    </font>
    <font>
      <b/>
      <sz val="8"/>
      <name val="Times New Roman"/>
      <family val="1"/>
    </font>
    <font>
      <b/>
      <sz val="16"/>
      <name val="Times New Roman"/>
      <family val="1"/>
    </font>
    <font>
      <b/>
      <sz val="12"/>
      <name val="Arial Cyr"/>
      <family val="0"/>
    </font>
    <font>
      <u val="single"/>
      <sz val="9"/>
      <name val="Times New Roman"/>
      <family val="1"/>
    </font>
    <font>
      <u val="single"/>
      <sz val="10"/>
      <color indexed="12"/>
      <name val="Arial Cyr"/>
      <family val="0"/>
    </font>
    <font>
      <u val="single"/>
      <sz val="10"/>
      <color indexed="36"/>
      <name val="Arial Cyr"/>
      <family val="0"/>
    </font>
    <font>
      <sz val="11"/>
      <name val="Times New Roman"/>
      <family val="1"/>
    </font>
    <font>
      <b/>
      <sz val="12"/>
      <color indexed="8"/>
      <name val="Times New Roman"/>
      <family val="1"/>
    </font>
    <font>
      <b/>
      <u val="single"/>
      <sz val="12"/>
      <color indexed="8"/>
      <name val="Times New Roman"/>
      <family val="1"/>
    </font>
    <font>
      <u val="single"/>
      <sz val="10"/>
      <name val="Arial Cyr"/>
      <family val="0"/>
    </font>
    <font>
      <b/>
      <u val="single"/>
      <sz val="12"/>
      <name val="Times New Roman"/>
      <family val="1"/>
    </font>
    <font>
      <b/>
      <sz val="8"/>
      <name val="Arial"/>
      <family val="2"/>
    </font>
    <font>
      <sz val="8"/>
      <name val="Arial"/>
      <family val="2"/>
    </font>
    <font>
      <sz val="10"/>
      <name val="Arial"/>
      <family val="2"/>
    </font>
    <font>
      <u val="single"/>
      <sz val="12"/>
      <name val="Times New Roman"/>
      <family val="1"/>
    </font>
    <font>
      <b/>
      <i/>
      <sz val="12"/>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sz val="12"/>
      <color indexed="8"/>
      <name val="Times New Roman"/>
      <family val="1"/>
    </font>
    <font>
      <i/>
      <sz val="12"/>
      <color indexed="10"/>
      <name val="Times New Roman"/>
      <family val="1"/>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theme="1"/>
      <name val="Times New Roman"/>
      <family val="1"/>
    </font>
    <font>
      <sz val="12"/>
      <color theme="1"/>
      <name val="Times New Roman"/>
      <family val="1"/>
    </font>
    <font>
      <i/>
      <sz val="12"/>
      <color rgb="FFFF0000"/>
      <name val="Times New Roman"/>
      <family val="1"/>
    </font>
    <font>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double"/>
    </border>
    <border>
      <left style="thin"/>
      <right>
        <color indexed="63"/>
      </right>
      <top style="thin"/>
      <bottom style="double"/>
    </border>
    <border>
      <left style="thin"/>
      <right>
        <color indexed="63"/>
      </right>
      <top style="thin"/>
      <bottom style="thin"/>
    </border>
    <border>
      <left style="thin"/>
      <right>
        <color indexed="63"/>
      </right>
      <top style="double"/>
      <bottom style="thin"/>
    </border>
    <border>
      <left style="thin">
        <color indexed="8"/>
      </left>
      <right style="thin">
        <color indexed="8"/>
      </right>
      <top style="thin">
        <color indexed="8"/>
      </top>
      <bottom>
        <color indexed="63"/>
      </bottom>
    </border>
    <border>
      <left style="thin">
        <color indexed="8"/>
      </left>
      <right style="thin"/>
      <top style="thin"/>
      <bottom>
        <color indexed="63"/>
      </bottom>
    </border>
    <border>
      <left>
        <color indexed="63"/>
      </left>
      <right>
        <color indexed="63"/>
      </right>
      <top style="thick"/>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ck"/>
    </border>
    <border>
      <left>
        <color indexed="63"/>
      </left>
      <right style="thin"/>
      <top style="thin"/>
      <bottom>
        <color indexed="63"/>
      </bottom>
    </border>
    <border>
      <left>
        <color indexed="63"/>
      </left>
      <right style="thin"/>
      <top style="thin"/>
      <bottom style="double"/>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7"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8"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8" fillId="32" borderId="0" applyNumberFormat="0" applyBorder="0" applyAlignment="0" applyProtection="0"/>
  </cellStyleXfs>
  <cellXfs count="286">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justify"/>
    </xf>
    <xf numFmtId="0" fontId="7"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xf>
    <xf numFmtId="0" fontId="5" fillId="0" borderId="0" xfId="0" applyFont="1" applyAlignment="1">
      <alignment/>
    </xf>
    <xf numFmtId="0" fontId="15" fillId="0" borderId="0" xfId="0" applyFont="1" applyAlignment="1">
      <alignment/>
    </xf>
    <xf numFmtId="0" fontId="3" fillId="0" borderId="10" xfId="0" applyFont="1" applyFill="1" applyBorder="1" applyAlignment="1">
      <alignment vertical="top" wrapText="1"/>
    </xf>
    <xf numFmtId="0" fontId="6" fillId="0" borderId="10" xfId="0" applyFont="1" applyFill="1" applyBorder="1" applyAlignment="1">
      <alignment vertical="top" wrapText="1"/>
    </xf>
    <xf numFmtId="0" fontId="1" fillId="0" borderId="0" xfId="0" applyFont="1" applyFill="1" applyAlignment="1">
      <alignment/>
    </xf>
    <xf numFmtId="0" fontId="0" fillId="0" borderId="0" xfId="0" applyFill="1" applyAlignment="1">
      <alignment/>
    </xf>
    <xf numFmtId="0" fontId="2" fillId="0" borderId="0" xfId="0" applyFont="1" applyFill="1" applyAlignment="1">
      <alignment/>
    </xf>
    <xf numFmtId="0" fontId="7" fillId="0" borderId="0" xfId="0" applyFont="1" applyFill="1" applyAlignment="1">
      <alignment/>
    </xf>
    <xf numFmtId="0" fontId="3" fillId="0" borderId="0" xfId="0" applyFont="1" applyFill="1" applyAlignment="1">
      <alignment horizontal="right"/>
    </xf>
    <xf numFmtId="0" fontId="4" fillId="0" borderId="10" xfId="0" applyFont="1" applyFill="1" applyBorder="1" applyAlignment="1">
      <alignment horizontal="center" vertical="center" wrapText="1"/>
    </xf>
    <xf numFmtId="0" fontId="6" fillId="0" borderId="0" xfId="0" applyFont="1" applyFill="1" applyAlignment="1">
      <alignment/>
    </xf>
    <xf numFmtId="0" fontId="1" fillId="0" borderId="0" xfId="0" applyFont="1" applyFill="1" applyAlignment="1">
      <alignment horizontal="justify" vertical="top" wrapText="1"/>
    </xf>
    <xf numFmtId="0" fontId="1" fillId="0" borderId="0" xfId="0" applyFont="1" applyFill="1" applyAlignment="1">
      <alignment vertical="top" wrapText="1"/>
    </xf>
    <xf numFmtId="0" fontId="2" fillId="0" borderId="0" xfId="0" applyFont="1" applyFill="1" applyAlignment="1">
      <alignmen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top"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12" xfId="0" applyFont="1" applyFill="1" applyBorder="1" applyAlignment="1">
      <alignment/>
    </xf>
    <xf numFmtId="0" fontId="1" fillId="0" borderId="13" xfId="0" applyFont="1" applyFill="1" applyBorder="1" applyAlignment="1">
      <alignment/>
    </xf>
    <xf numFmtId="0" fontId="1" fillId="0" borderId="0" xfId="0" applyFont="1" applyFill="1" applyAlignment="1">
      <alignment horizontal="justify"/>
    </xf>
    <xf numFmtId="0" fontId="1" fillId="0" borderId="0" xfId="0" applyFont="1" applyFill="1" applyBorder="1" applyAlignment="1">
      <alignment horizontal="justify"/>
    </xf>
    <xf numFmtId="0" fontId="4" fillId="0" borderId="0" xfId="0" applyFont="1" applyFill="1" applyBorder="1" applyAlignment="1">
      <alignment/>
    </xf>
    <xf numFmtId="0" fontId="3"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3" fillId="0" borderId="15" xfId="0" applyFont="1" applyFill="1" applyBorder="1" applyAlignment="1">
      <alignment horizontal="center" vertical="top" wrapText="1"/>
    </xf>
    <xf numFmtId="0" fontId="3" fillId="0" borderId="10" xfId="0" applyFont="1" applyFill="1" applyBorder="1" applyAlignment="1">
      <alignment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center" wrapText="1"/>
    </xf>
    <xf numFmtId="0" fontId="6" fillId="0" borderId="10" xfId="0" applyFont="1" applyFill="1" applyBorder="1" applyAlignment="1">
      <alignment horizontal="center" vertical="top" wrapText="1"/>
    </xf>
    <xf numFmtId="0" fontId="11"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vertical="top" wrapText="1"/>
    </xf>
    <xf numFmtId="0" fontId="6" fillId="0" borderId="10" xfId="0" applyFont="1" applyFill="1" applyBorder="1" applyAlignment="1">
      <alignment horizontal="center" vertical="center" wrapText="1"/>
    </xf>
    <xf numFmtId="0" fontId="6" fillId="0" borderId="17" xfId="0" applyFont="1" applyFill="1" applyBorder="1" applyAlignment="1">
      <alignment vertical="top" wrapText="1"/>
    </xf>
    <xf numFmtId="0" fontId="5" fillId="0" borderId="0" xfId="0" applyFont="1" applyFill="1" applyAlignment="1">
      <alignment/>
    </xf>
    <xf numFmtId="0" fontId="3" fillId="0" borderId="16" xfId="0" applyFont="1" applyFill="1" applyBorder="1" applyAlignment="1">
      <alignment horizontal="center" wrapText="1"/>
    </xf>
    <xf numFmtId="0" fontId="4" fillId="0" borderId="18" xfId="0" applyFont="1" applyFill="1" applyBorder="1" applyAlignment="1">
      <alignment/>
    </xf>
    <xf numFmtId="0" fontId="4" fillId="0" borderId="17" xfId="0" applyFont="1" applyFill="1" applyBorder="1" applyAlignment="1">
      <alignment/>
    </xf>
    <xf numFmtId="0" fontId="5" fillId="0" borderId="17" xfId="0" applyFont="1" applyFill="1" applyBorder="1" applyAlignment="1">
      <alignment/>
    </xf>
    <xf numFmtId="0" fontId="1" fillId="0" borderId="0" xfId="0" applyFont="1" applyFill="1" applyAlignment="1">
      <alignment horizontal="left"/>
    </xf>
    <xf numFmtId="0" fontId="1" fillId="0" borderId="0" xfId="0" applyFont="1" applyFill="1" applyBorder="1" applyAlignment="1">
      <alignment horizontal="left" wrapText="1"/>
    </xf>
    <xf numFmtId="0" fontId="6" fillId="0" borderId="10"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13" fillId="0" borderId="0" xfId="0" applyFont="1" applyFill="1" applyAlignment="1">
      <alignment horizontal="justify"/>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wrapText="1"/>
    </xf>
    <xf numFmtId="0" fontId="0" fillId="0" borderId="0" xfId="0" applyFont="1" applyFill="1" applyAlignment="1">
      <alignment/>
    </xf>
    <xf numFmtId="0" fontId="10" fillId="0" borderId="12" xfId="0" applyFont="1" applyFill="1" applyBorder="1" applyAlignment="1">
      <alignment/>
    </xf>
    <xf numFmtId="0" fontId="10" fillId="0" borderId="13" xfId="0" applyFont="1" applyFill="1" applyBorder="1" applyAlignment="1">
      <alignment/>
    </xf>
    <xf numFmtId="0" fontId="10" fillId="0" borderId="0" xfId="0" applyFont="1" applyFill="1" applyAlignment="1">
      <alignment/>
    </xf>
    <xf numFmtId="0" fontId="6" fillId="0" borderId="10" xfId="0" applyFont="1" applyFill="1" applyBorder="1" applyAlignment="1">
      <alignment horizontal="right" vertical="top" wrapText="1"/>
    </xf>
    <xf numFmtId="0" fontId="20" fillId="0" borderId="0" xfId="0" applyFont="1" applyFill="1" applyAlignment="1">
      <alignment/>
    </xf>
    <xf numFmtId="0" fontId="1" fillId="0" borderId="0" xfId="0" applyFont="1" applyFill="1" applyAlignment="1">
      <alignment horizontal="left" wrapText="1"/>
    </xf>
    <xf numFmtId="0" fontId="2" fillId="0" borderId="0" xfId="0" applyFont="1" applyFill="1" applyAlignment="1">
      <alignment vertical="top"/>
    </xf>
    <xf numFmtId="0" fontId="2" fillId="0" borderId="10" xfId="0" applyFont="1" applyFill="1" applyBorder="1" applyAlignment="1">
      <alignment horizontal="center" wrapText="1"/>
    </xf>
    <xf numFmtId="0" fontId="1"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2" fillId="0" borderId="0" xfId="0" applyFont="1" applyFill="1" applyBorder="1" applyAlignment="1">
      <alignment vertical="top" wrapText="1"/>
    </xf>
    <xf numFmtId="0" fontId="19" fillId="0" borderId="10" xfId="0" applyFont="1" applyFill="1" applyBorder="1" applyAlignment="1">
      <alignment horizontal="center" vertical="center" wrapText="1"/>
    </xf>
    <xf numFmtId="0" fontId="19" fillId="0" borderId="0" xfId="0" applyFont="1" applyFill="1" applyAlignment="1">
      <alignment/>
    </xf>
    <xf numFmtId="0" fontId="19" fillId="0" borderId="0" xfId="0" applyFont="1" applyFill="1" applyAlignment="1">
      <alignment vertical="top"/>
    </xf>
    <xf numFmtId="0" fontId="19" fillId="0" borderId="0" xfId="0" applyFont="1" applyFill="1" applyAlignment="1">
      <alignment/>
    </xf>
    <xf numFmtId="0" fontId="19" fillId="0" borderId="0" xfId="0" applyFont="1" applyFill="1" applyAlignment="1">
      <alignment horizontal="center" vertical="top" wrapText="1"/>
    </xf>
    <xf numFmtId="0" fontId="3" fillId="0" borderId="0" xfId="0" applyFont="1" applyFill="1" applyBorder="1" applyAlignment="1">
      <alignment horizontal="center" vertical="center" wrapText="1"/>
    </xf>
    <xf numFmtId="49" fontId="1" fillId="0" borderId="10" xfId="0" applyNumberFormat="1" applyFont="1" applyFill="1" applyBorder="1" applyAlignment="1">
      <alignment vertical="top" wrapText="1"/>
    </xf>
    <xf numFmtId="49" fontId="1" fillId="0" borderId="10" xfId="0" applyNumberFormat="1" applyFont="1" applyFill="1" applyBorder="1" applyAlignment="1">
      <alignment horizontal="right" vertical="top" wrapText="1"/>
    </xf>
    <xf numFmtId="0" fontId="2" fillId="0" borderId="12" xfId="0" applyFont="1" applyFill="1" applyBorder="1" applyAlignment="1">
      <alignment/>
    </xf>
    <xf numFmtId="0" fontId="2" fillId="0" borderId="13" xfId="0" applyFont="1" applyFill="1" applyBorder="1" applyAlignment="1">
      <alignment/>
    </xf>
    <xf numFmtId="0" fontId="4" fillId="0" borderId="21" xfId="0" applyFont="1" applyFill="1" applyBorder="1" applyAlignment="1">
      <alignment/>
    </xf>
    <xf numFmtId="0" fontId="19" fillId="0" borderId="22" xfId="0" applyFont="1" applyFill="1" applyBorder="1" applyAlignment="1">
      <alignment vertical="top"/>
    </xf>
    <xf numFmtId="0" fontId="19" fillId="0" borderId="22" xfId="0" applyFont="1" applyFill="1" applyBorder="1" applyAlignment="1">
      <alignment/>
    </xf>
    <xf numFmtId="0" fontId="4" fillId="0" borderId="12" xfId="0" applyFont="1" applyFill="1" applyBorder="1" applyAlignment="1">
      <alignment/>
    </xf>
    <xf numFmtId="0" fontId="4" fillId="0" borderId="12" xfId="0" applyFont="1" applyFill="1" applyBorder="1" applyAlignment="1">
      <alignment horizontal="center" vertical="top" wrapText="1"/>
    </xf>
    <xf numFmtId="0" fontId="4" fillId="0" borderId="12" xfId="0" applyFont="1" applyFill="1" applyBorder="1" applyAlignment="1">
      <alignment vertical="top"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186" fontId="4" fillId="0" borderId="10" xfId="0" applyNumberFormat="1" applyFont="1" applyBorder="1" applyAlignment="1">
      <alignment vertical="top" wrapText="1"/>
    </xf>
    <xf numFmtId="0" fontId="25" fillId="0" borderId="10" xfId="0" applyFont="1" applyBorder="1" applyAlignment="1">
      <alignment horizontal="center" vertical="center" wrapText="1"/>
    </xf>
    <xf numFmtId="0" fontId="25" fillId="0" borderId="10" xfId="0" applyFont="1" applyBorder="1" applyAlignment="1">
      <alignment vertical="center" wrapText="1"/>
    </xf>
    <xf numFmtId="0" fontId="5" fillId="0" borderId="10" xfId="0" applyFont="1" applyBorder="1" applyAlignment="1">
      <alignment vertical="top" wrapText="1"/>
    </xf>
    <xf numFmtId="0" fontId="5" fillId="0" borderId="10" xfId="0" applyFont="1" applyBorder="1" applyAlignment="1">
      <alignment horizontal="justify" vertical="top" wrapText="1"/>
    </xf>
    <xf numFmtId="0" fontId="3" fillId="0" borderId="10" xfId="0" applyFont="1" applyBorder="1" applyAlignment="1">
      <alignment vertical="top" wrapText="1"/>
    </xf>
    <xf numFmtId="0" fontId="3" fillId="0" borderId="14" xfId="0" applyFont="1" applyFill="1" applyBorder="1" applyAlignment="1">
      <alignment horizontal="center" vertical="top" wrapText="1"/>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3" fillId="0" borderId="17" xfId="0" applyFont="1" applyBorder="1" applyAlignment="1">
      <alignment horizontal="center" vertical="top" wrapText="1"/>
    </xf>
    <xf numFmtId="0" fontId="3" fillId="0" borderId="23" xfId="0" applyFont="1" applyBorder="1" applyAlignment="1">
      <alignment horizontal="center" vertical="top" wrapText="1"/>
    </xf>
    <xf numFmtId="0" fontId="3" fillId="0" borderId="10" xfId="0" applyFont="1" applyBorder="1" applyAlignment="1">
      <alignment horizontal="center" vertical="top" wrapText="1"/>
    </xf>
    <xf numFmtId="0" fontId="6" fillId="0" borderId="17" xfId="0" applyFont="1" applyBorder="1" applyAlignment="1">
      <alignment vertical="top"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23" xfId="0" applyFont="1" applyBorder="1" applyAlignment="1">
      <alignment horizontal="center" vertical="top" wrapText="1"/>
    </xf>
    <xf numFmtId="0" fontId="69" fillId="0" borderId="10" xfId="0" applyFont="1" applyBorder="1" applyAlignment="1">
      <alignment horizontal="center" vertical="top" wrapText="1"/>
    </xf>
    <xf numFmtId="0" fontId="69" fillId="0" borderId="10" xfId="0" applyFont="1" applyBorder="1" applyAlignment="1">
      <alignment vertical="center" wrapText="1"/>
    </xf>
    <xf numFmtId="0" fontId="6" fillId="0" borderId="24" xfId="0" applyFont="1" applyBorder="1" applyAlignment="1">
      <alignment vertical="top" wrapText="1"/>
    </xf>
    <xf numFmtId="0" fontId="3" fillId="33" borderId="10" xfId="0" applyFont="1" applyFill="1" applyBorder="1" applyAlignment="1">
      <alignment vertical="top" wrapText="1"/>
    </xf>
    <xf numFmtId="0" fontId="4" fillId="0" borderId="25" xfId="0" applyFont="1" applyBorder="1" applyAlignment="1">
      <alignment horizontal="center" vertical="top" wrapText="1"/>
    </xf>
    <xf numFmtId="186" fontId="4" fillId="0" borderId="10" xfId="0" applyNumberFormat="1" applyFont="1" applyBorder="1" applyAlignment="1">
      <alignment horizontal="center" vertical="top" wrapText="1"/>
    </xf>
    <xf numFmtId="0" fontId="3" fillId="0" borderId="11" xfId="0" applyFont="1" applyBorder="1" applyAlignment="1">
      <alignment vertical="top" wrapText="1"/>
    </xf>
    <xf numFmtId="186" fontId="3" fillId="0" borderId="11" xfId="0" applyNumberFormat="1" applyFont="1" applyFill="1" applyBorder="1" applyAlignment="1">
      <alignment horizontal="center" vertical="center" wrapText="1"/>
    </xf>
    <xf numFmtId="186" fontId="6" fillId="0" borderId="10" xfId="0" applyNumberFormat="1" applyFont="1" applyFill="1" applyBorder="1" applyAlignment="1">
      <alignment horizontal="center" vertical="center" wrapText="1"/>
    </xf>
    <xf numFmtId="0" fontId="3" fillId="0" borderId="26" xfId="0" applyFont="1" applyFill="1" applyBorder="1" applyAlignment="1">
      <alignment horizontal="center" vertical="top" wrapText="1"/>
    </xf>
    <xf numFmtId="0" fontId="3" fillId="0" borderId="14" xfId="0" applyFont="1" applyFill="1" applyBorder="1" applyAlignment="1">
      <alignment horizontal="center" wrapText="1"/>
    </xf>
    <xf numFmtId="186" fontId="6" fillId="0" borderId="10" xfId="0" applyNumberFormat="1" applyFont="1" applyFill="1" applyBorder="1" applyAlignment="1">
      <alignment vertical="top" wrapText="1"/>
    </xf>
    <xf numFmtId="0" fontId="6" fillId="0" borderId="11" xfId="0" applyFont="1" applyFill="1" applyBorder="1" applyAlignment="1" quotePrefix="1">
      <alignment vertical="top" wrapText="1"/>
    </xf>
    <xf numFmtId="0" fontId="3" fillId="0" borderId="11" xfId="0" applyFont="1" applyFill="1" applyBorder="1" applyAlignment="1" quotePrefix="1">
      <alignment vertical="top" wrapText="1"/>
    </xf>
    <xf numFmtId="0" fontId="3" fillId="0" borderId="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186" fontId="2" fillId="0" borderId="10" xfId="0" applyNumberFormat="1" applyFont="1" applyFill="1" applyBorder="1" applyAlignment="1">
      <alignment vertical="top" wrapText="1"/>
    </xf>
    <xf numFmtId="1" fontId="1" fillId="0" borderId="10" xfId="0" applyNumberFormat="1" applyFont="1" applyFill="1" applyBorder="1" applyAlignment="1">
      <alignment vertical="top" wrapText="1"/>
    </xf>
    <xf numFmtId="0" fontId="1" fillId="0" borderId="10" xfId="0" applyNumberFormat="1" applyFont="1" applyFill="1" applyBorder="1" applyAlignment="1">
      <alignment vertical="top" wrapText="1"/>
    </xf>
    <xf numFmtId="49" fontId="4" fillId="0" borderId="12" xfId="0" applyNumberFormat="1" applyFont="1" applyFill="1" applyBorder="1" applyAlignment="1">
      <alignment horizontal="center" vertical="top" wrapText="1"/>
    </xf>
    <xf numFmtId="0" fontId="4" fillId="0" borderId="12" xfId="0" applyFont="1" applyFill="1" applyBorder="1" applyAlignment="1">
      <alignment horizontal="center"/>
    </xf>
    <xf numFmtId="0" fontId="1" fillId="0" borderId="12" xfId="0" applyFont="1" applyFill="1" applyBorder="1" applyAlignment="1">
      <alignment horizontal="left" wrapText="1"/>
    </xf>
    <xf numFmtId="0" fontId="4" fillId="0" borderId="0" xfId="0" applyFont="1" applyFill="1" applyBorder="1" applyAlignment="1">
      <alignment vertical="top" wrapText="1"/>
    </xf>
    <xf numFmtId="0" fontId="4" fillId="0" borderId="0" xfId="0" applyFont="1" applyBorder="1" applyAlignment="1">
      <alignment/>
    </xf>
    <xf numFmtId="0" fontId="19" fillId="0" borderId="0" xfId="0" applyFont="1" applyFill="1" applyBorder="1" applyAlignment="1">
      <alignment vertical="top"/>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27" fillId="0" borderId="12" xfId="0" applyFont="1" applyFill="1" applyBorder="1" applyAlignment="1">
      <alignment/>
    </xf>
    <xf numFmtId="0" fontId="23" fillId="0" borderId="0" xfId="0" applyFont="1" applyFill="1" applyAlignment="1">
      <alignment horizontal="left" wrapText="1"/>
    </xf>
    <xf numFmtId="0" fontId="3" fillId="0" borderId="10" xfId="0" applyFont="1" applyFill="1" applyBorder="1" applyAlignment="1" quotePrefix="1">
      <alignment horizontal="center" wrapText="1"/>
    </xf>
    <xf numFmtId="186" fontId="4" fillId="0" borderId="10" xfId="0" applyNumberFormat="1" applyFont="1" applyFill="1" applyBorder="1" applyAlignment="1">
      <alignment horizontal="center" vertical="center" wrapText="1"/>
    </xf>
    <xf numFmtId="0" fontId="70" fillId="0" borderId="24" xfId="0" applyFont="1" applyFill="1" applyBorder="1" applyAlignment="1">
      <alignment horizontal="left" vertical="top" wrapText="1"/>
    </xf>
    <xf numFmtId="0" fontId="70" fillId="0" borderId="25" xfId="0" applyFont="1" applyFill="1" applyBorder="1" applyAlignment="1">
      <alignment horizontal="left" vertical="top" wrapText="1"/>
    </xf>
    <xf numFmtId="0" fontId="71" fillId="0" borderId="11" xfId="0" applyFont="1" applyFill="1" applyBorder="1" applyAlignment="1">
      <alignment vertical="top" wrapText="1"/>
    </xf>
    <xf numFmtId="0" fontId="19" fillId="0" borderId="11" xfId="0" applyFont="1" applyFill="1" applyBorder="1" applyAlignment="1">
      <alignment vertical="top"/>
    </xf>
    <xf numFmtId="0" fontId="19" fillId="0" borderId="10" xfId="0" applyFont="1" applyFill="1" applyBorder="1" applyAlignment="1">
      <alignment vertical="top"/>
    </xf>
    <xf numFmtId="0" fontId="29" fillId="0" borderId="10" xfId="0" applyFont="1" applyFill="1" applyBorder="1" applyAlignment="1">
      <alignment vertical="top"/>
    </xf>
    <xf numFmtId="1" fontId="4" fillId="0" borderId="10" xfId="0" applyNumberFormat="1" applyFont="1" applyBorder="1" applyAlignment="1">
      <alignment vertical="top" wrapText="1"/>
    </xf>
    <xf numFmtId="1" fontId="4" fillId="0" borderId="11" xfId="0" applyNumberFormat="1" applyFont="1" applyFill="1" applyBorder="1" applyAlignment="1">
      <alignment vertical="top" wrapText="1"/>
    </xf>
    <xf numFmtId="1" fontId="5" fillId="0" borderId="10" xfId="0" applyNumberFormat="1" applyFont="1" applyBorder="1" applyAlignment="1">
      <alignment vertical="top" wrapText="1"/>
    </xf>
    <xf numFmtId="1" fontId="4" fillId="0" borderId="10" xfId="0" applyNumberFormat="1" applyFont="1" applyBorder="1" applyAlignment="1">
      <alignment vertical="top"/>
    </xf>
    <xf numFmtId="1" fontId="5" fillId="0" borderId="10" xfId="0" applyNumberFormat="1" applyFont="1" applyFill="1" applyBorder="1" applyAlignment="1">
      <alignment vertical="top" wrapText="1"/>
    </xf>
    <xf numFmtId="1" fontId="1"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horizontal="right"/>
    </xf>
    <xf numFmtId="1" fontId="3" fillId="0" borderId="10"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1" fontId="5" fillId="0" borderId="0" xfId="0" applyNumberFormat="1" applyFont="1" applyFill="1" applyAlignment="1">
      <alignment/>
    </xf>
    <xf numFmtId="1" fontId="3" fillId="0" borderId="15" xfId="0" applyNumberFormat="1" applyFont="1" applyFill="1" applyBorder="1" applyAlignment="1">
      <alignment horizontal="center" vertical="top" wrapText="1"/>
    </xf>
    <xf numFmtId="1" fontId="3" fillId="0" borderId="11" xfId="0" applyNumberFormat="1" applyFont="1" applyFill="1" applyBorder="1" applyAlignment="1" quotePrefix="1">
      <alignment vertical="top" wrapText="1"/>
    </xf>
    <xf numFmtId="1" fontId="6" fillId="0" borderId="10" xfId="0" applyNumberFormat="1" applyFont="1" applyFill="1" applyBorder="1" applyAlignment="1" quotePrefix="1">
      <alignment horizontal="center" vertical="top" wrapText="1"/>
    </xf>
    <xf numFmtId="1" fontId="3" fillId="0" borderId="10" xfId="0" applyNumberFormat="1" applyFont="1" applyFill="1" applyBorder="1" applyAlignment="1">
      <alignment vertical="top" wrapText="1"/>
    </xf>
    <xf numFmtId="1" fontId="6" fillId="0" borderId="10"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3" fillId="0" borderId="10" xfId="0" applyNumberFormat="1" applyFont="1" applyFill="1" applyBorder="1" applyAlignment="1">
      <alignment horizontal="center" wrapText="1"/>
    </xf>
    <xf numFmtId="1" fontId="6" fillId="0" borderId="10" xfId="0" applyNumberFormat="1" applyFont="1" applyFill="1" applyBorder="1" applyAlignment="1">
      <alignment horizontal="right" vertical="top" wrapText="1"/>
    </xf>
    <xf numFmtId="1" fontId="6" fillId="0" borderId="10" xfId="0" applyNumberFormat="1" applyFont="1" applyFill="1" applyBorder="1" applyAlignment="1">
      <alignment horizontal="center" vertical="center" wrapText="1"/>
    </xf>
    <xf numFmtId="1" fontId="4" fillId="0" borderId="10" xfId="0" applyNumberFormat="1" applyFont="1" applyBorder="1" applyAlignment="1">
      <alignment horizontal="center" vertical="top" wrapText="1"/>
    </xf>
    <xf numFmtId="1" fontId="2" fillId="0" borderId="10" xfId="0" applyNumberFormat="1" applyFont="1" applyFill="1" applyBorder="1" applyAlignment="1">
      <alignment horizontal="center" vertical="top" wrapText="1"/>
    </xf>
    <xf numFmtId="1" fontId="3" fillId="0" borderId="10" xfId="0" applyNumberFormat="1" applyFont="1" applyFill="1" applyBorder="1" applyAlignment="1" quotePrefix="1">
      <alignment horizontal="center" wrapText="1"/>
    </xf>
    <xf numFmtId="1" fontId="6" fillId="0" borderId="10" xfId="0" applyNumberFormat="1" applyFont="1" applyFill="1" applyBorder="1" applyAlignment="1">
      <alignment vertical="top" wrapText="1"/>
    </xf>
    <xf numFmtId="1" fontId="1" fillId="0" borderId="10" xfId="0" applyNumberFormat="1" applyFont="1" applyFill="1" applyBorder="1" applyAlignment="1">
      <alignment horizontal="left" wrapText="1"/>
    </xf>
    <xf numFmtId="1" fontId="2" fillId="0" borderId="10" xfId="0" applyNumberFormat="1" applyFont="1" applyFill="1" applyBorder="1" applyAlignment="1">
      <alignment vertical="top" wrapText="1"/>
    </xf>
    <xf numFmtId="1"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7" xfId="0" applyFont="1" applyFill="1" applyBorder="1" applyAlignment="1">
      <alignment horizontal="center" vertical="top" wrapText="1"/>
    </xf>
    <xf numFmtId="0" fontId="0" fillId="0" borderId="13" xfId="0" applyFont="1" applyBorder="1" applyAlignment="1">
      <alignment horizontal="center" vertical="top" wrapText="1"/>
    </xf>
    <xf numFmtId="0" fontId="0" fillId="0" borderId="23" xfId="0" applyFont="1" applyBorder="1" applyAlignment="1">
      <alignment horizontal="center" vertical="top" wrapText="1"/>
    </xf>
    <xf numFmtId="0" fontId="14" fillId="0" borderId="0" xfId="0" applyFont="1" applyBorder="1" applyAlignment="1">
      <alignment horizontal="center"/>
    </xf>
    <xf numFmtId="0" fontId="1" fillId="0" borderId="27" xfId="0" applyFont="1" applyBorder="1" applyAlignment="1">
      <alignment horizontal="center"/>
    </xf>
    <xf numFmtId="49" fontId="0" fillId="0" borderId="12" xfId="0" applyNumberFormat="1" applyBorder="1" applyAlignment="1">
      <alignment horizontal="center"/>
    </xf>
    <xf numFmtId="0" fontId="0" fillId="0" borderId="12" xfId="0" applyBorder="1" applyAlignment="1">
      <alignment horizontal="center"/>
    </xf>
    <xf numFmtId="0" fontId="0" fillId="0" borderId="0" xfId="0" applyAlignment="1">
      <alignment horizontal="center"/>
    </xf>
    <xf numFmtId="0" fontId="2" fillId="0" borderId="12" xfId="0" applyFont="1" applyFill="1" applyBorder="1" applyAlignment="1">
      <alignment horizontal="left"/>
    </xf>
    <xf numFmtId="0" fontId="1" fillId="0" borderId="0" xfId="0" applyFont="1" applyFill="1" applyAlignment="1">
      <alignment horizontal="left"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center" vertical="top"/>
    </xf>
    <xf numFmtId="0" fontId="2" fillId="0" borderId="13" xfId="0" applyFont="1" applyFill="1" applyBorder="1" applyAlignment="1">
      <alignment horizontal="left"/>
    </xf>
    <xf numFmtId="0" fontId="3" fillId="0" borderId="12" xfId="0" applyFont="1" applyFill="1" applyBorder="1" applyAlignment="1">
      <alignment horizontal="right"/>
    </xf>
    <xf numFmtId="0" fontId="1" fillId="0" borderId="0" xfId="0" applyFont="1" applyFill="1" applyBorder="1" applyAlignment="1">
      <alignment horizontal="center" vertical="top" wrapText="1"/>
    </xf>
    <xf numFmtId="0" fontId="1" fillId="0" borderId="10" xfId="0" applyFont="1" applyFill="1" applyBorder="1" applyAlignment="1">
      <alignment horizontal="center" vertical="top"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1" fillId="0" borderId="0" xfId="0" applyFont="1" applyFill="1" applyAlignment="1">
      <alignment horizontal="left" vertical="top" wrapText="1"/>
    </xf>
    <xf numFmtId="0" fontId="2" fillId="0" borderId="17" xfId="0" applyFont="1" applyFill="1" applyBorder="1" applyAlignment="1">
      <alignment horizontal="center" vertical="top" wrapText="1"/>
    </xf>
    <xf numFmtId="0" fontId="1" fillId="0" borderId="0" xfId="0" applyFont="1" applyFill="1" applyBorder="1" applyAlignment="1">
      <alignment horizontal="left" wrapText="1"/>
    </xf>
    <xf numFmtId="0" fontId="14" fillId="0" borderId="0" xfId="0" applyFont="1" applyFill="1" applyBorder="1" applyAlignment="1">
      <alignment horizontal="center"/>
    </xf>
    <xf numFmtId="0" fontId="1" fillId="0" borderId="27" xfId="0" applyFont="1" applyFill="1" applyBorder="1" applyAlignment="1">
      <alignment horizontal="center"/>
    </xf>
    <xf numFmtId="0" fontId="2" fillId="0" borderId="12" xfId="0" applyFont="1" applyBorder="1" applyAlignment="1">
      <alignment horizontal="left"/>
    </xf>
    <xf numFmtId="0" fontId="2" fillId="0" borderId="13" xfId="0" applyFont="1" applyBorder="1" applyAlignment="1">
      <alignment horizontal="left"/>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23" xfId="0" applyNumberFormat="1" applyFont="1" applyFill="1" applyBorder="1" applyAlignment="1">
      <alignment horizontal="center" vertical="center" wrapText="1"/>
    </xf>
    <xf numFmtId="1" fontId="3" fillId="0" borderId="10" xfId="0" applyNumberFormat="1" applyFont="1" applyFill="1" applyBorder="1" applyAlignment="1">
      <alignment horizontal="center" wrapText="1"/>
    </xf>
    <xf numFmtId="0" fontId="4" fillId="0" borderId="21" xfId="0" applyFont="1" applyFill="1" applyBorder="1" applyAlignment="1">
      <alignment horizontal="center"/>
    </xf>
    <xf numFmtId="0" fontId="19" fillId="0" borderId="0" xfId="0" applyFont="1" applyFill="1" applyAlignment="1">
      <alignment horizontal="center" vertical="top"/>
    </xf>
    <xf numFmtId="0" fontId="19" fillId="0" borderId="0" xfId="0" applyFont="1" applyFill="1" applyAlignment="1">
      <alignment horizontal="center" vertical="top" wrapText="1"/>
    </xf>
    <xf numFmtId="49" fontId="4" fillId="0" borderId="21" xfId="0" applyNumberFormat="1" applyFont="1" applyFill="1" applyBorder="1" applyAlignment="1">
      <alignment horizont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xf>
    <xf numFmtId="49" fontId="4" fillId="0" borderId="12" xfId="0" applyNumberFormat="1"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2" xfId="0" applyNumberFormat="1" applyFont="1" applyFill="1" applyBorder="1" applyAlignment="1">
      <alignment horizontal="center"/>
    </xf>
    <xf numFmtId="0" fontId="3" fillId="0" borderId="17" xfId="0" applyFont="1" applyFill="1" applyBorder="1" applyAlignment="1">
      <alignment horizontal="center" wrapText="1"/>
    </xf>
    <xf numFmtId="0" fontId="3" fillId="0" borderId="13" xfId="0" applyFont="1" applyFill="1" applyBorder="1" applyAlignment="1">
      <alignment horizontal="center" wrapText="1"/>
    </xf>
    <xf numFmtId="0" fontId="3" fillId="0" borderId="23" xfId="0" applyFont="1" applyFill="1" applyBorder="1" applyAlignment="1">
      <alignment horizontal="center" wrapText="1"/>
    </xf>
    <xf numFmtId="0" fontId="1" fillId="0" borderId="0" xfId="0" applyFont="1" applyFill="1" applyAlignment="1">
      <alignment horizontal="left"/>
    </xf>
    <xf numFmtId="0" fontId="1" fillId="0" borderId="22" xfId="0" applyFont="1" applyFill="1" applyBorder="1" applyAlignment="1">
      <alignment horizontal="left"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textRotation="90" wrapText="1"/>
    </xf>
    <xf numFmtId="0" fontId="1" fillId="0" borderId="0" xfId="0" applyFont="1" applyFill="1" applyAlignment="1">
      <alignment horizontal="center" wrapText="1"/>
    </xf>
    <xf numFmtId="0" fontId="27" fillId="0" borderId="12" xfId="0" applyFont="1" applyBorder="1" applyAlignment="1">
      <alignment horizontal="left" vertical="top" wrapText="1"/>
    </xf>
    <xf numFmtId="0" fontId="0" fillId="0" borderId="12" xfId="0" applyFont="1" applyBorder="1" applyAlignment="1">
      <alignment vertical="top" wrapText="1"/>
    </xf>
    <xf numFmtId="0" fontId="3" fillId="0" borderId="2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0" fillId="0" borderId="0" xfId="0" applyFont="1" applyFill="1" applyAlignment="1">
      <alignment horizontal="left"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0" xfId="0" applyFont="1" applyFill="1" applyAlignment="1">
      <alignment horizontal="left" vertical="center" wrapText="1"/>
    </xf>
    <xf numFmtId="0" fontId="27" fillId="33" borderId="0" xfId="0" applyFont="1" applyFill="1" applyBorder="1" applyAlignment="1">
      <alignment horizontal="left" vertical="center" wrapText="1"/>
    </xf>
    <xf numFmtId="0" fontId="27" fillId="33" borderId="0" xfId="0" applyFont="1" applyFill="1" applyBorder="1" applyAlignment="1">
      <alignment horizontal="left" vertical="center"/>
    </xf>
    <xf numFmtId="0" fontId="2" fillId="33" borderId="12" xfId="0" applyFont="1" applyFill="1" applyBorder="1" applyAlignment="1">
      <alignment horizontal="left" vertical="top" wrapText="1"/>
    </xf>
    <xf numFmtId="0" fontId="29" fillId="0" borderId="10" xfId="0" applyFont="1" applyFill="1" applyBorder="1" applyAlignment="1">
      <alignment horizontal="center" vertical="top"/>
    </xf>
    <xf numFmtId="0" fontId="70" fillId="0" borderId="11" xfId="0" applyFont="1" applyFill="1" applyBorder="1" applyAlignment="1">
      <alignment horizontal="center" vertical="top"/>
    </xf>
    <xf numFmtId="0" fontId="3" fillId="0" borderId="15" xfId="0" applyFont="1" applyFill="1" applyBorder="1" applyAlignment="1">
      <alignment horizontal="center" vertical="top" wrapText="1"/>
    </xf>
    <xf numFmtId="0" fontId="19" fillId="0" borderId="11" xfId="0" applyFont="1" applyFill="1" applyBorder="1" applyAlignment="1">
      <alignment horizontal="center" vertical="top"/>
    </xf>
    <xf numFmtId="0" fontId="19" fillId="0" borderId="10" xfId="0" applyFont="1" applyFill="1" applyBorder="1" applyAlignment="1">
      <alignment horizontal="center" vertical="top"/>
    </xf>
    <xf numFmtId="0" fontId="3" fillId="0" borderId="16" xfId="0" applyFont="1" applyFill="1" applyBorder="1" applyAlignment="1">
      <alignment horizontal="center" vertical="top" wrapText="1"/>
    </xf>
    <xf numFmtId="0" fontId="3" fillId="0" borderId="29" xfId="0" applyFont="1" applyFill="1" applyBorder="1" applyAlignment="1">
      <alignment horizontal="center" vertical="top" wrapText="1"/>
    </xf>
    <xf numFmtId="0" fontId="70" fillId="0" borderId="18" xfId="0" applyFont="1" applyFill="1" applyBorder="1" applyAlignment="1">
      <alignment horizontal="left" vertical="top" wrapText="1"/>
    </xf>
    <xf numFmtId="0" fontId="70" fillId="0" borderId="30"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23" xfId="0" applyFont="1" applyFill="1" applyBorder="1" applyAlignment="1">
      <alignment horizontal="left" vertical="top" wrapText="1"/>
    </xf>
    <xf numFmtId="0" fontId="29" fillId="0" borderId="17" xfId="0" applyFont="1" applyFill="1" applyBorder="1" applyAlignment="1">
      <alignment horizontal="left" vertical="top" wrapText="1"/>
    </xf>
    <xf numFmtId="0" fontId="29" fillId="0" borderId="23" xfId="0" applyFont="1" applyFill="1" applyBorder="1" applyAlignment="1">
      <alignment horizontal="left" vertical="top" wrapText="1"/>
    </xf>
    <xf numFmtId="0" fontId="19" fillId="0" borderId="11" xfId="0" applyFont="1" applyFill="1" applyBorder="1" applyAlignment="1">
      <alignment horizontal="center" vertical="top" wrapText="1"/>
    </xf>
    <xf numFmtId="0" fontId="19" fillId="0" borderId="17"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23" xfId="0" applyFont="1" applyFill="1" applyBorder="1" applyAlignment="1">
      <alignment horizontal="center" vertical="top" wrapText="1"/>
    </xf>
    <xf numFmtId="0" fontId="3" fillId="0" borderId="26"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10" fillId="0" borderId="0" xfId="0" applyFont="1" applyFill="1" applyBorder="1" applyAlignment="1">
      <alignment vertical="top" wrapText="1"/>
    </xf>
    <xf numFmtId="0" fontId="0" fillId="0" borderId="0" xfId="0" applyAlignment="1">
      <alignment wrapText="1"/>
    </xf>
    <xf numFmtId="0" fontId="0" fillId="0" borderId="12" xfId="0" applyBorder="1" applyAlignment="1">
      <alignment vertical="top" wrapText="1"/>
    </xf>
    <xf numFmtId="0" fontId="0" fillId="0" borderId="12" xfId="0" applyBorder="1" applyAlignment="1">
      <alignment wrapText="1"/>
    </xf>
    <xf numFmtId="0" fontId="72" fillId="0" borderId="0" xfId="0" applyFont="1" applyFill="1" applyBorder="1" applyAlignment="1">
      <alignment vertical="top" wrapText="1"/>
    </xf>
    <xf numFmtId="0" fontId="73" fillId="0" borderId="0" xfId="0" applyFont="1" applyAlignment="1">
      <alignment wrapText="1"/>
    </xf>
    <xf numFmtId="0" fontId="73" fillId="0" borderId="12" xfId="0" applyFont="1" applyBorder="1" applyAlignment="1">
      <alignment vertical="top" wrapText="1"/>
    </xf>
    <xf numFmtId="0" fontId="73" fillId="0" borderId="12" xfId="0" applyFont="1" applyBorder="1" applyAlignment="1">
      <alignment wrapText="1"/>
    </xf>
    <xf numFmtId="0" fontId="3" fillId="0" borderId="14" xfId="0" applyFont="1" applyFill="1" applyBorder="1" applyAlignment="1">
      <alignment horizontal="center" vertical="top" wrapText="1"/>
    </xf>
    <xf numFmtId="186" fontId="6" fillId="0" borderId="10" xfId="0" applyNumberFormat="1" applyFont="1" applyFill="1" applyBorder="1" applyAlignment="1">
      <alignment horizontal="center" vertical="top" wrapText="1"/>
    </xf>
    <xf numFmtId="0" fontId="3" fillId="0" borderId="10" xfId="0" applyFont="1" applyFill="1" applyBorder="1" applyAlignment="1" quotePrefix="1">
      <alignment horizontal="center" vertical="top" wrapText="1"/>
    </xf>
    <xf numFmtId="0" fontId="3" fillId="0" borderId="10" xfId="0" applyFont="1" applyFill="1" applyBorder="1" applyAlignment="1">
      <alignment horizontal="center" vertical="top" wrapText="1"/>
    </xf>
    <xf numFmtId="0" fontId="1" fillId="0" borderId="12" xfId="0" applyFont="1" applyFill="1" applyBorder="1" applyAlignment="1">
      <alignment horizontal="left" wrapText="1"/>
    </xf>
    <xf numFmtId="0" fontId="6" fillId="0" borderId="10" xfId="0" applyFont="1" applyFill="1" applyBorder="1" applyAlignment="1">
      <alignment horizontal="center" vertical="top" wrapText="1"/>
    </xf>
    <xf numFmtId="0" fontId="4" fillId="0" borderId="0" xfId="0" applyFont="1" applyFill="1" applyAlignment="1">
      <alignment horizontal="center"/>
    </xf>
    <xf numFmtId="0" fontId="14" fillId="0" borderId="27"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172"/>
  <sheetViews>
    <sheetView view="pageBreakPreview" zoomScaleSheetLayoutView="100" zoomScalePageLayoutView="0" workbookViewId="0" topLeftCell="A37">
      <selection activeCell="G44" sqref="G44"/>
    </sheetView>
  </sheetViews>
  <sheetFormatPr defaultColWidth="9.00390625" defaultRowHeight="12.75"/>
  <cols>
    <col min="1" max="1" width="15.50390625" style="0" customWidth="1"/>
    <col min="2" max="2" width="13.50390625" style="0" customWidth="1"/>
    <col min="3" max="3" width="15.375" style="0" customWidth="1"/>
    <col min="4" max="4" width="28.125" style="0" customWidth="1"/>
    <col min="5" max="5" width="10.75390625" style="0" customWidth="1"/>
    <col min="6" max="6" width="13.875" style="0" customWidth="1"/>
    <col min="7" max="7" width="13.50390625" style="0" customWidth="1"/>
    <col min="8" max="8" width="12.875" style="0" customWidth="1"/>
    <col min="9" max="9" width="13.50390625" style="0" customWidth="1"/>
    <col min="10" max="10" width="12.125" style="0" customWidth="1"/>
  </cols>
  <sheetData>
    <row r="1" spans="1:10" ht="20.25">
      <c r="A1" s="182" t="s">
        <v>121</v>
      </c>
      <c r="B1" s="182"/>
      <c r="C1" s="182"/>
      <c r="D1" s="182"/>
      <c r="E1" s="182"/>
      <c r="F1" s="182"/>
      <c r="G1" s="182"/>
      <c r="H1" s="182"/>
      <c r="I1" s="182"/>
      <c r="J1" s="182"/>
    </row>
    <row r="2" spans="1:10" ht="15.75" thickBot="1">
      <c r="A2" s="183" t="s">
        <v>122</v>
      </c>
      <c r="B2" s="183"/>
      <c r="C2" s="183"/>
      <c r="D2" s="183"/>
      <c r="E2" s="183"/>
      <c r="F2" s="183"/>
      <c r="G2" s="183"/>
      <c r="H2" s="183"/>
      <c r="I2" s="183"/>
      <c r="J2" s="183"/>
    </row>
    <row r="3" spans="1:2" ht="4.5" customHeight="1" thickTop="1">
      <c r="A3" s="4"/>
      <c r="B3" s="4"/>
    </row>
    <row r="4" spans="1:10" ht="23.25" customHeight="1">
      <c r="A4" s="2" t="s">
        <v>213</v>
      </c>
      <c r="B4" s="2"/>
      <c r="E4" s="184" t="s">
        <v>211</v>
      </c>
      <c r="F4" s="184"/>
      <c r="G4" s="185">
        <v>24068072</v>
      </c>
      <c r="H4" s="185"/>
      <c r="I4" s="186" t="s">
        <v>212</v>
      </c>
      <c r="J4" s="186"/>
    </row>
    <row r="5" spans="1:10" ht="45.75" customHeight="1">
      <c r="A5" s="70" t="s">
        <v>186</v>
      </c>
      <c r="B5" s="70"/>
      <c r="C5" s="13"/>
      <c r="D5" s="13"/>
      <c r="E5" s="191" t="s">
        <v>174</v>
      </c>
      <c r="F5" s="191"/>
      <c r="G5" s="192" t="s">
        <v>175</v>
      </c>
      <c r="H5" s="192"/>
      <c r="I5" s="192" t="s">
        <v>176</v>
      </c>
      <c r="J5" s="192"/>
    </row>
    <row r="6" spans="1:10" ht="6" customHeight="1">
      <c r="A6" s="15"/>
      <c r="B6" s="15"/>
      <c r="C6" s="13"/>
      <c r="D6" s="13"/>
      <c r="E6" s="13"/>
      <c r="F6" s="13"/>
      <c r="G6" s="13"/>
      <c r="H6" s="13"/>
      <c r="I6" s="13"/>
      <c r="J6" s="13"/>
    </row>
    <row r="7" spans="1:10" ht="21" customHeight="1">
      <c r="A7" s="188" t="s">
        <v>177</v>
      </c>
      <c r="B7" s="188"/>
      <c r="C7" s="188"/>
      <c r="D7" s="188"/>
      <c r="E7" s="188"/>
      <c r="F7" s="188"/>
      <c r="G7" s="188"/>
      <c r="H7" s="188"/>
      <c r="I7" s="188"/>
      <c r="J7" s="188"/>
    </row>
    <row r="8" spans="1:10" ht="21" customHeight="1">
      <c r="A8" s="187" t="s">
        <v>214</v>
      </c>
      <c r="B8" s="187"/>
      <c r="C8" s="187"/>
      <c r="D8" s="187"/>
      <c r="E8" s="187"/>
      <c r="F8" s="187"/>
      <c r="G8" s="187"/>
      <c r="H8" s="187"/>
      <c r="I8" s="187"/>
      <c r="J8" s="69"/>
    </row>
    <row r="9" spans="1:10" ht="18.75" customHeight="1">
      <c r="A9" s="193" t="s">
        <v>215</v>
      </c>
      <c r="B9" s="193"/>
      <c r="C9" s="193"/>
      <c r="D9" s="193"/>
      <c r="E9" s="193"/>
      <c r="F9" s="193"/>
      <c r="G9" s="193"/>
      <c r="H9" s="193"/>
      <c r="I9" s="193"/>
      <c r="J9" s="69"/>
    </row>
    <row r="10" spans="1:10" ht="34.5" customHeight="1">
      <c r="A10" s="188" t="s">
        <v>178</v>
      </c>
      <c r="B10" s="188"/>
      <c r="C10" s="188"/>
      <c r="D10" s="188"/>
      <c r="E10" s="188"/>
      <c r="F10" s="188"/>
      <c r="G10" s="188"/>
      <c r="H10" s="188"/>
      <c r="I10" s="188"/>
      <c r="J10" s="188"/>
    </row>
    <row r="11" spans="1:10" ht="16.5" customHeight="1">
      <c r="A11" s="69"/>
      <c r="B11" s="69"/>
      <c r="C11" s="69"/>
      <c r="D11" s="69"/>
      <c r="E11" s="69"/>
      <c r="F11" s="69"/>
      <c r="G11" s="69"/>
      <c r="H11" s="69"/>
      <c r="I11" s="69"/>
      <c r="J11" s="16" t="s">
        <v>173</v>
      </c>
    </row>
    <row r="12" spans="1:10" ht="33.75" customHeight="1">
      <c r="A12" s="189" t="s">
        <v>179</v>
      </c>
      <c r="B12" s="189"/>
      <c r="C12" s="189"/>
      <c r="D12" s="189" t="s">
        <v>32</v>
      </c>
      <c r="E12" s="189"/>
      <c r="F12" s="76" t="s">
        <v>123</v>
      </c>
      <c r="G12" s="76" t="s">
        <v>124</v>
      </c>
      <c r="H12" s="76" t="s">
        <v>125</v>
      </c>
      <c r="I12" s="76" t="s">
        <v>126</v>
      </c>
      <c r="J12" s="76" t="s">
        <v>127</v>
      </c>
    </row>
    <row r="13" spans="1:10" ht="17.25" customHeight="1">
      <c r="A13" s="190">
        <v>1</v>
      </c>
      <c r="B13" s="190"/>
      <c r="C13" s="190"/>
      <c r="D13" s="190">
        <v>2</v>
      </c>
      <c r="E13" s="190"/>
      <c r="F13" s="71">
        <v>3</v>
      </c>
      <c r="G13" s="71">
        <v>4</v>
      </c>
      <c r="H13" s="71">
        <v>5</v>
      </c>
      <c r="I13" s="71">
        <v>6</v>
      </c>
      <c r="J13" s="71">
        <v>7</v>
      </c>
    </row>
    <row r="14" spans="1:10" ht="40.5" customHeight="1">
      <c r="A14" s="178" t="s">
        <v>305</v>
      </c>
      <c r="B14" s="178"/>
      <c r="C14" s="178"/>
      <c r="D14" s="178"/>
      <c r="E14" s="178"/>
      <c r="F14" s="178"/>
      <c r="G14" s="178"/>
      <c r="H14" s="178"/>
      <c r="I14" s="178"/>
      <c r="J14" s="178"/>
    </row>
    <row r="15" spans="1:10" ht="45" customHeight="1">
      <c r="A15" s="196" t="s">
        <v>306</v>
      </c>
      <c r="B15" s="196"/>
      <c r="C15" s="196"/>
      <c r="D15" s="178" t="s">
        <v>221</v>
      </c>
      <c r="E15" s="178"/>
      <c r="F15" s="175">
        <f>E35+E44</f>
        <v>2141644.94</v>
      </c>
      <c r="G15" s="175">
        <f>F35</f>
        <v>3220200</v>
      </c>
      <c r="H15" s="175">
        <f>G35+G44</f>
        <v>2758000</v>
      </c>
      <c r="I15" s="175">
        <f>H35</f>
        <v>2777009.8</v>
      </c>
      <c r="J15" s="175">
        <f>I35</f>
        <v>2794947.4594</v>
      </c>
    </row>
    <row r="16" spans="1:10" ht="18" customHeight="1">
      <c r="A16" s="179" t="str">
        <f>'2020-2 (п.8)'!B7</f>
        <v>затрат</v>
      </c>
      <c r="B16" s="180"/>
      <c r="C16" s="181"/>
      <c r="D16" s="178"/>
      <c r="E16" s="178"/>
      <c r="F16" s="175"/>
      <c r="G16" s="175"/>
      <c r="H16" s="175"/>
      <c r="I16" s="175"/>
      <c r="J16" s="175"/>
    </row>
    <row r="17" spans="1:10" ht="21" customHeight="1">
      <c r="A17" s="179" t="str">
        <f>'2020-2 (п.8)'!B8</f>
        <v>Кількість штатних одиниць</v>
      </c>
      <c r="B17" s="180"/>
      <c r="C17" s="181"/>
      <c r="D17" s="178" t="str">
        <f>'2020-2 (п.8)'!C8</f>
        <v>од </v>
      </c>
      <c r="E17" s="178"/>
      <c r="F17" s="175">
        <f>'2020-2 (п.8)'!G8</f>
        <v>65</v>
      </c>
      <c r="G17" s="175">
        <f>'2020-2 (п.8)'!J8</f>
        <v>65</v>
      </c>
      <c r="H17" s="175">
        <f>'2020-2 (п.8)'!M8</f>
        <v>65</v>
      </c>
      <c r="I17" s="175">
        <f>'2020-2 (п.8)'!P8</f>
        <v>65</v>
      </c>
      <c r="J17" s="175">
        <f>'2020-2 (п.8)'!S8</f>
        <v>65</v>
      </c>
    </row>
    <row r="18" spans="1:10" ht="15.75" customHeight="1">
      <c r="A18" s="179" t="str">
        <f>'2020-2 (п.8)'!B10</f>
        <v>продукту</v>
      </c>
      <c r="B18" s="180"/>
      <c r="C18" s="181"/>
      <c r="D18" s="178"/>
      <c r="E18" s="178"/>
      <c r="F18" s="175"/>
      <c r="G18" s="175"/>
      <c r="H18" s="175"/>
      <c r="I18" s="175"/>
      <c r="J18" s="175"/>
    </row>
    <row r="19" spans="1:10" ht="45" customHeight="1">
      <c r="A19" s="179" t="str">
        <f>'2020-2 (п.8)'!B12</f>
        <v>Кількість виконаних доручень, опрацьованих звернень заяв, скарг громадян</v>
      </c>
      <c r="B19" s="180"/>
      <c r="C19" s="181"/>
      <c r="D19" s="178" t="str">
        <f>'2020-2 (п.8)'!C12</f>
        <v>од</v>
      </c>
      <c r="E19" s="178"/>
      <c r="F19" s="175">
        <f>'2020-2 (п.8)'!G12</f>
        <v>1383</v>
      </c>
      <c r="G19" s="175">
        <f>'2020-2 (п.8)'!J12</f>
        <v>1600</v>
      </c>
      <c r="H19" s="175">
        <f>'2020-2 (п.8)'!M12</f>
        <v>1600</v>
      </c>
      <c r="I19" s="175">
        <f>'2020-2 (п.8)'!P12</f>
        <v>1600</v>
      </c>
      <c r="J19" s="175">
        <f>'2020-2 (п.8)'!S12</f>
        <v>1600</v>
      </c>
    </row>
    <row r="20" spans="1:10" ht="45" customHeight="1">
      <c r="A20" s="179" t="str">
        <f>'2020-2 (п.8)'!B14</f>
        <v>відповідний показник з урахуванням гендерного аспекту*</v>
      </c>
      <c r="B20" s="180"/>
      <c r="C20" s="181"/>
      <c r="D20" s="178">
        <f>'2020-2 (п.8)'!C14</f>
        <v>0</v>
      </c>
      <c r="E20" s="178"/>
      <c r="F20" s="175">
        <f>'2020-2 (п.8)'!G14</f>
        <v>0</v>
      </c>
      <c r="G20" s="175">
        <f>'2020-2 (п.8)'!J14</f>
        <v>0</v>
      </c>
      <c r="H20" s="175">
        <f>'2020-2 (п.8)'!M14</f>
        <v>0</v>
      </c>
      <c r="I20" s="175">
        <f>'2020-2 (п.8)'!P14</f>
        <v>0</v>
      </c>
      <c r="J20" s="175">
        <f>'2020-2 (п.8)'!S14</f>
        <v>0</v>
      </c>
    </row>
    <row r="21" spans="1:10" ht="45" customHeight="1">
      <c r="A21" s="179" t="str">
        <f>'2020-2 (п.8)'!B15</f>
        <v>ефективності</v>
      </c>
      <c r="B21" s="180"/>
      <c r="C21" s="181"/>
      <c r="D21" s="178"/>
      <c r="E21" s="178"/>
      <c r="F21" s="175"/>
      <c r="G21" s="175"/>
      <c r="H21" s="175"/>
      <c r="I21" s="175"/>
      <c r="J21" s="175"/>
    </row>
    <row r="22" spans="1:10" ht="45" customHeight="1">
      <c r="A22" s="179" t="str">
        <f>'2020-2 (п.8)'!B16</f>
        <v>Середні витрати на утримання однієї штатної одиниці</v>
      </c>
      <c r="B22" s="180"/>
      <c r="C22" s="181"/>
      <c r="D22" s="178" t="str">
        <f>'2020-2 (п.8)'!C16</f>
        <v>грн</v>
      </c>
      <c r="E22" s="178"/>
      <c r="F22" s="175">
        <f>'2020-2 (п.8)'!G16</f>
        <v>31600</v>
      </c>
      <c r="G22" s="175">
        <f>'2020-2 (п.8)'!J16</f>
        <v>49500</v>
      </c>
      <c r="H22" s="175">
        <f>'2020-2 (п.8)'!M16</f>
        <v>42430.769230769234</v>
      </c>
      <c r="I22" s="175">
        <f>'2020-2 (п.8)'!P16</f>
        <v>42723.227692307686</v>
      </c>
      <c r="J22" s="175">
        <f>'2020-2 (п.8)'!S16</f>
        <v>42999.191683076926</v>
      </c>
    </row>
    <row r="23" spans="1:10" ht="45" customHeight="1" hidden="1">
      <c r="A23" s="179" t="str">
        <f>'2020-2 (п.8)'!B17</f>
        <v>Середні витрати на утримання 1 кв м орендованої адміністративної площі</v>
      </c>
      <c r="B23" s="180"/>
      <c r="C23" s="181"/>
      <c r="D23" s="178" t="str">
        <f>'2020-2 (п.8)'!C17</f>
        <v>тис. грн</v>
      </c>
      <c r="E23" s="178"/>
      <c r="F23" s="175">
        <f>'2020-2 (п.8)'!G17</f>
        <v>1.4</v>
      </c>
      <c r="G23" s="175">
        <f>'2020-2 (п.8)'!J17</f>
        <v>1.6</v>
      </c>
      <c r="H23" s="175">
        <f>'2020-2 (п.8)'!M17</f>
        <v>1.9</v>
      </c>
      <c r="I23" s="175">
        <f>'2020-2 (п.8)'!P17</f>
        <v>2</v>
      </c>
      <c r="J23" s="175">
        <f>'2020-2 (п.8)'!S17</f>
        <v>2.1</v>
      </c>
    </row>
    <row r="24" spans="1:10" ht="45" customHeight="1">
      <c r="A24" s="179" t="str">
        <f>'2020-2 (п.8)'!B18</f>
        <v>Кількість опрацьованих звернень заяв, скарг громадян, доручень виконаних розпоряжень на 1 штатну одиницю</v>
      </c>
      <c r="B24" s="180"/>
      <c r="C24" s="181"/>
      <c r="D24" s="178" t="str">
        <f>'2020-2 (п.8)'!C18</f>
        <v>од</v>
      </c>
      <c r="E24" s="178"/>
      <c r="F24" s="175">
        <f>'2020-2 (п.8)'!G18</f>
        <v>24.4</v>
      </c>
      <c r="G24" s="175">
        <f>'2020-2 (п.8)'!J18</f>
        <v>24.6</v>
      </c>
      <c r="H24" s="175">
        <f>'2020-2 (п.8)'!M18</f>
        <v>24.615384615384617</v>
      </c>
      <c r="I24" s="175">
        <f>'2020-2 (п.8)'!P18</f>
        <v>24.6</v>
      </c>
      <c r="J24" s="175">
        <f>'2020-2 (п.8)'!S18</f>
        <v>24.6</v>
      </c>
    </row>
    <row r="25" spans="1:10" ht="45" customHeight="1">
      <c r="A25" s="179" t="str">
        <f>'2020-2 (п.8)'!B19</f>
        <v>відповідний показник з урахуванням гендерного аспекту*</v>
      </c>
      <c r="B25" s="180"/>
      <c r="C25" s="181"/>
      <c r="D25" s="178">
        <f>'2020-2 (п.8)'!C19</f>
        <v>0</v>
      </c>
      <c r="E25" s="178"/>
      <c r="F25" s="175">
        <f>'2020-2 (п.8)'!G19</f>
        <v>0</v>
      </c>
      <c r="G25" s="175">
        <f>'2020-2 (п.8)'!J19</f>
        <v>0</v>
      </c>
      <c r="H25" s="175">
        <f>'2020-2 (п.8)'!M19</f>
        <v>0</v>
      </c>
      <c r="I25" s="175">
        <f>'2020-2 (п.8)'!P19</f>
        <v>0</v>
      </c>
      <c r="J25" s="175">
        <f>'2020-2 (п.8)'!S19</f>
        <v>0</v>
      </c>
    </row>
    <row r="26" spans="1:10" ht="16.5" customHeight="1">
      <c r="A26" s="179" t="str">
        <f>'2020-2 (п.8)'!B20</f>
        <v>якості</v>
      </c>
      <c r="B26" s="180"/>
      <c r="C26" s="181"/>
      <c r="D26" s="178"/>
      <c r="E26" s="178"/>
      <c r="F26" s="175"/>
      <c r="G26" s="175"/>
      <c r="H26" s="175"/>
      <c r="I26" s="175"/>
      <c r="J26" s="175"/>
    </row>
    <row r="27" spans="1:10" ht="42.75" customHeight="1">
      <c r="A27" s="179" t="str">
        <f>'2020-2 (п.8)'!B21</f>
        <v>Відсоток опрацьованих звернень, заяв, скарг</v>
      </c>
      <c r="B27" s="180"/>
      <c r="C27" s="181"/>
      <c r="D27" s="178" t="str">
        <f>'2020-2 (п.8)'!C21</f>
        <v>%</v>
      </c>
      <c r="E27" s="178"/>
      <c r="F27" s="175">
        <f>'2020-2 (п.8)'!G21</f>
        <v>100</v>
      </c>
      <c r="G27" s="175">
        <f>'2020-2 (п.8)'!J21</f>
        <v>0</v>
      </c>
      <c r="H27" s="175">
        <f>'2020-2 (п.8)'!M21</f>
        <v>100</v>
      </c>
      <c r="I27" s="175">
        <f>'2020-2 (п.8)'!P21</f>
        <v>100</v>
      </c>
      <c r="J27" s="175">
        <f>'2020-2 (п.8)'!S21</f>
        <v>100</v>
      </c>
    </row>
    <row r="28" spans="1:10" ht="45" customHeight="1">
      <c r="A28" s="179" t="str">
        <f>'2020-2 (п.8)'!B23</f>
        <v>Відсоток вчасно виконаних доручень у їх загальній кількості</v>
      </c>
      <c r="B28" s="180"/>
      <c r="C28" s="181"/>
      <c r="D28" s="178" t="str">
        <f>'2020-2 (п.8)'!C23</f>
        <v>%</v>
      </c>
      <c r="E28" s="178"/>
      <c r="F28" s="175">
        <f>'2020-2 (п.8)'!G23</f>
        <v>100</v>
      </c>
      <c r="G28" s="175">
        <f>'2020-2 (п.8)'!J23</f>
        <v>0</v>
      </c>
      <c r="H28" s="175">
        <f>'2020-2 (п.8)'!M23</f>
        <v>100</v>
      </c>
      <c r="I28" s="175">
        <f>'2020-2 (п.8)'!P23</f>
        <v>100</v>
      </c>
      <c r="J28" s="175">
        <f>'2020-2 (п.8)'!S23</f>
        <v>100</v>
      </c>
    </row>
    <row r="29" spans="1:10" ht="45" customHeight="1">
      <c r="A29" s="179" t="str">
        <f>'2020-2 (п.8)'!B24</f>
        <v>відповідний показник з урахуванням гендерного аспекту*</v>
      </c>
      <c r="B29" s="180"/>
      <c r="C29" s="181"/>
      <c r="D29" s="178">
        <f>'2020-2 (п.8)'!C24</f>
        <v>0</v>
      </c>
      <c r="E29" s="178"/>
      <c r="F29" s="175">
        <f>'2020-2 (п.8)'!G24</f>
        <v>0</v>
      </c>
      <c r="G29" s="175">
        <f>'2020-2 (п.8)'!J24</f>
        <v>0</v>
      </c>
      <c r="H29" s="175">
        <f>'2020-2 (п.8)'!M24</f>
        <v>0</v>
      </c>
      <c r="I29" s="175">
        <f>'2020-2 (п.8)'!P24</f>
        <v>0</v>
      </c>
      <c r="J29" s="175">
        <f>'2020-2 (п.8)'!S24</f>
        <v>0</v>
      </c>
    </row>
    <row r="30" spans="1:10" ht="12.75">
      <c r="A30" s="15"/>
      <c r="B30" s="15"/>
      <c r="C30" s="13"/>
      <c r="D30" s="13"/>
      <c r="E30" s="13"/>
      <c r="F30" s="13"/>
      <c r="G30" s="13"/>
      <c r="H30" s="13"/>
      <c r="I30" s="13"/>
      <c r="J30" s="13"/>
    </row>
    <row r="31" spans="1:10" ht="36.75" customHeight="1">
      <c r="A31" s="188" t="s">
        <v>180</v>
      </c>
      <c r="B31" s="188"/>
      <c r="C31" s="188"/>
      <c r="D31" s="188"/>
      <c r="E31" s="188"/>
      <c r="F31" s="188"/>
      <c r="G31" s="188"/>
      <c r="H31" s="188"/>
      <c r="I31" s="188"/>
      <c r="J31" s="188"/>
    </row>
    <row r="32" spans="1:10" ht="18" customHeight="1">
      <c r="A32" s="194" t="s">
        <v>173</v>
      </c>
      <c r="B32" s="194"/>
      <c r="C32" s="194"/>
      <c r="D32" s="194"/>
      <c r="E32" s="194"/>
      <c r="F32" s="194"/>
      <c r="G32" s="194"/>
      <c r="H32" s="194"/>
      <c r="I32" s="194"/>
      <c r="J32" s="194"/>
    </row>
    <row r="33" spans="1:10" ht="96">
      <c r="A33" s="76" t="s">
        <v>183</v>
      </c>
      <c r="B33" s="76" t="s">
        <v>182</v>
      </c>
      <c r="C33" s="76" t="s">
        <v>184</v>
      </c>
      <c r="D33" s="76" t="s">
        <v>185</v>
      </c>
      <c r="E33" s="76" t="s">
        <v>123</v>
      </c>
      <c r="F33" s="76" t="s">
        <v>124</v>
      </c>
      <c r="G33" s="76" t="s">
        <v>125</v>
      </c>
      <c r="H33" s="76" t="s">
        <v>126</v>
      </c>
      <c r="I33" s="76" t="s">
        <v>127</v>
      </c>
      <c r="J33" s="76" t="s">
        <v>181</v>
      </c>
    </row>
    <row r="34" spans="1:10" s="7" customFormat="1" ht="15">
      <c r="A34" s="73">
        <v>1</v>
      </c>
      <c r="B34" s="73">
        <v>2</v>
      </c>
      <c r="C34" s="73">
        <v>3</v>
      </c>
      <c r="D34" s="73">
        <v>4</v>
      </c>
      <c r="E34" s="73">
        <v>5</v>
      </c>
      <c r="F34" s="73">
        <v>6</v>
      </c>
      <c r="G34" s="73">
        <v>7</v>
      </c>
      <c r="H34" s="73">
        <v>8</v>
      </c>
      <c r="I34" s="73">
        <v>9</v>
      </c>
      <c r="J34" s="73">
        <v>10</v>
      </c>
    </row>
    <row r="35" spans="1:10" s="9" customFormat="1" ht="125.25" customHeight="1">
      <c r="A35" s="82" t="s">
        <v>216</v>
      </c>
      <c r="B35" s="82" t="s">
        <v>218</v>
      </c>
      <c r="C35" s="83" t="s">
        <v>217</v>
      </c>
      <c r="D35" s="72" t="s">
        <v>219</v>
      </c>
      <c r="E35" s="128">
        <f>'2020-2 (п. 1-7)'!F63</f>
        <v>2092444.94</v>
      </c>
      <c r="F35" s="128">
        <f>'2020-2 (п. 1-7)'!J63</f>
        <v>3220200</v>
      </c>
      <c r="G35" s="128">
        <f>'2020-2 (п. 1-7)'!N63</f>
        <v>2758000</v>
      </c>
      <c r="H35" s="128">
        <f>'2020-2 (п. 1-7)'!F125</f>
        <v>2777009.8</v>
      </c>
      <c r="I35" s="128">
        <f>'2020-2 (п. 1-7)'!J125</f>
        <v>2794947.4594</v>
      </c>
      <c r="J35" s="72">
        <v>1</v>
      </c>
    </row>
    <row r="36" spans="1:10" ht="15">
      <c r="A36" s="74"/>
      <c r="B36" s="74"/>
      <c r="C36" s="74"/>
      <c r="D36" s="74"/>
      <c r="E36" s="176"/>
      <c r="F36" s="176"/>
      <c r="G36" s="176"/>
      <c r="H36" s="176"/>
      <c r="I36" s="176"/>
      <c r="J36" s="74"/>
    </row>
    <row r="37" spans="1:10" ht="15">
      <c r="A37" s="74"/>
      <c r="B37" s="74" t="s">
        <v>187</v>
      </c>
      <c r="C37" s="74"/>
      <c r="D37" s="74"/>
      <c r="E37" s="176">
        <f>E35</f>
        <v>2092444.94</v>
      </c>
      <c r="F37" s="176">
        <f>F35</f>
        <v>3220200</v>
      </c>
      <c r="G37" s="176">
        <f>G35</f>
        <v>2758000</v>
      </c>
      <c r="H37" s="176">
        <f>H35</f>
        <v>2777009.8</v>
      </c>
      <c r="I37" s="176">
        <f>I35</f>
        <v>2794947.4594</v>
      </c>
      <c r="J37" s="74"/>
    </row>
    <row r="38" spans="1:10" ht="9.75" customHeight="1">
      <c r="A38" s="75"/>
      <c r="B38" s="75"/>
      <c r="C38" s="75"/>
      <c r="D38" s="75"/>
      <c r="E38" s="75"/>
      <c r="F38" s="75"/>
      <c r="G38" s="75"/>
      <c r="H38" s="75"/>
      <c r="I38" s="75"/>
      <c r="J38" s="75"/>
    </row>
    <row r="39" spans="1:10" ht="5.25" customHeight="1">
      <c r="A39" s="75"/>
      <c r="B39" s="75"/>
      <c r="C39" s="75"/>
      <c r="D39" s="75"/>
      <c r="E39" s="75"/>
      <c r="F39" s="75"/>
      <c r="G39" s="75"/>
      <c r="H39" s="75"/>
      <c r="I39" s="75"/>
      <c r="J39" s="75"/>
    </row>
    <row r="40" spans="1:10" ht="36" customHeight="1">
      <c r="A40" s="188" t="s">
        <v>188</v>
      </c>
      <c r="B40" s="188"/>
      <c r="C40" s="188"/>
      <c r="D40" s="188"/>
      <c r="E40" s="188"/>
      <c r="F40" s="188"/>
      <c r="G40" s="188"/>
      <c r="H40" s="188"/>
      <c r="I40" s="188"/>
      <c r="J40" s="188"/>
    </row>
    <row r="41" spans="1:10" ht="12.75">
      <c r="A41" s="194" t="s">
        <v>173</v>
      </c>
      <c r="B41" s="194"/>
      <c r="C41" s="194"/>
      <c r="D41" s="194"/>
      <c r="E41" s="194"/>
      <c r="F41" s="194"/>
      <c r="G41" s="194"/>
      <c r="H41" s="194"/>
      <c r="I41" s="194"/>
      <c r="J41" s="194"/>
    </row>
    <row r="42" spans="1:10" ht="92.25">
      <c r="A42" s="17" t="s">
        <v>183</v>
      </c>
      <c r="B42" s="17" t="s">
        <v>182</v>
      </c>
      <c r="C42" s="17" t="s">
        <v>184</v>
      </c>
      <c r="D42" s="17" t="s">
        <v>185</v>
      </c>
      <c r="E42" s="17" t="s">
        <v>123</v>
      </c>
      <c r="F42" s="17" t="s">
        <v>124</v>
      </c>
      <c r="G42" s="17" t="s">
        <v>125</v>
      </c>
      <c r="H42" s="17" t="s">
        <v>126</v>
      </c>
      <c r="I42" s="17" t="s">
        <v>127</v>
      </c>
      <c r="J42" s="17" t="s">
        <v>181</v>
      </c>
    </row>
    <row r="43" spans="1:10" ht="15">
      <c r="A43" s="73">
        <v>1</v>
      </c>
      <c r="B43" s="73">
        <v>2</v>
      </c>
      <c r="C43" s="73">
        <v>3</v>
      </c>
      <c r="D43" s="73">
        <v>4</v>
      </c>
      <c r="E43" s="73">
        <v>5</v>
      </c>
      <c r="F43" s="73">
        <v>6</v>
      </c>
      <c r="G43" s="73">
        <v>7</v>
      </c>
      <c r="H43" s="73">
        <v>8</v>
      </c>
      <c r="I43" s="73">
        <v>9</v>
      </c>
      <c r="J43" s="73">
        <v>10</v>
      </c>
    </row>
    <row r="44" spans="1:10" ht="108.75">
      <c r="A44" s="82" t="s">
        <v>216</v>
      </c>
      <c r="B44" s="82" t="s">
        <v>218</v>
      </c>
      <c r="C44" s="83" t="s">
        <v>217</v>
      </c>
      <c r="D44" s="72" t="s">
        <v>219</v>
      </c>
      <c r="E44" s="128">
        <f>'2020-2 (п. 1-7)'!F118</f>
        <v>49200</v>
      </c>
      <c r="F44" s="128">
        <v>0</v>
      </c>
      <c r="G44" s="128">
        <v>0</v>
      </c>
      <c r="H44" s="128">
        <v>0</v>
      </c>
      <c r="I44" s="128">
        <v>0</v>
      </c>
      <c r="J44" s="128">
        <v>1</v>
      </c>
    </row>
    <row r="45" spans="1:10" ht="15">
      <c r="A45" s="74"/>
      <c r="B45" s="74"/>
      <c r="C45" s="74"/>
      <c r="D45" s="74"/>
      <c r="E45" s="176"/>
      <c r="F45" s="176"/>
      <c r="G45" s="176"/>
      <c r="H45" s="176"/>
      <c r="I45" s="176"/>
      <c r="J45" s="127"/>
    </row>
    <row r="46" spans="1:10" ht="15">
      <c r="A46" s="74"/>
      <c r="B46" s="74" t="s">
        <v>187</v>
      </c>
      <c r="C46" s="74"/>
      <c r="D46" s="74"/>
      <c r="E46" s="176">
        <f>E44</f>
        <v>49200</v>
      </c>
      <c r="F46" s="176">
        <v>0</v>
      </c>
      <c r="G46" s="176">
        <v>0</v>
      </c>
      <c r="H46" s="176">
        <v>0</v>
      </c>
      <c r="I46" s="176">
        <v>0</v>
      </c>
      <c r="J46" s="127"/>
    </row>
    <row r="47" spans="1:10" ht="15">
      <c r="A47" s="75"/>
      <c r="B47" s="75"/>
      <c r="C47" s="75"/>
      <c r="D47" s="75"/>
      <c r="E47" s="75"/>
      <c r="F47" s="75"/>
      <c r="G47" s="75"/>
      <c r="H47" s="75"/>
      <c r="I47" s="75"/>
      <c r="J47" s="75"/>
    </row>
    <row r="48" spans="1:10" ht="15">
      <c r="A48" s="75"/>
      <c r="B48" s="75"/>
      <c r="C48" s="75"/>
      <c r="D48" s="75"/>
      <c r="E48" s="75"/>
      <c r="F48" s="75"/>
      <c r="G48" s="75"/>
      <c r="H48" s="75"/>
      <c r="I48" s="75"/>
      <c r="J48" s="75"/>
    </row>
    <row r="49" spans="1:10" ht="15.75" customHeight="1">
      <c r="A49" s="198" t="s">
        <v>24</v>
      </c>
      <c r="B49" s="198"/>
      <c r="C49" s="198"/>
      <c r="D49" s="75"/>
      <c r="E49" s="75"/>
      <c r="F49" s="199" t="s">
        <v>189</v>
      </c>
      <c r="G49" s="199"/>
      <c r="H49" s="75"/>
      <c r="I49" s="195" t="s">
        <v>311</v>
      </c>
      <c r="J49" s="195"/>
    </row>
    <row r="50" spans="1:10" ht="24.75" customHeight="1">
      <c r="A50" s="19"/>
      <c r="B50" s="19"/>
      <c r="C50" s="13"/>
      <c r="D50" s="13"/>
      <c r="E50" s="13"/>
      <c r="F50" s="197" t="s">
        <v>5</v>
      </c>
      <c r="G50" s="197"/>
      <c r="H50" s="13"/>
      <c r="I50" s="197" t="s">
        <v>6</v>
      </c>
      <c r="J50" s="197"/>
    </row>
    <row r="51" spans="1:10" ht="8.25" customHeight="1">
      <c r="A51" s="20"/>
      <c r="B51" s="20"/>
      <c r="C51" s="13"/>
      <c r="D51" s="13"/>
      <c r="E51" s="13"/>
      <c r="F51" s="21"/>
      <c r="G51" s="13"/>
      <c r="H51" s="13"/>
      <c r="I51" s="21"/>
      <c r="J51" s="63"/>
    </row>
    <row r="52" spans="1:10" ht="15" customHeight="1">
      <c r="A52" s="200" t="s">
        <v>7</v>
      </c>
      <c r="B52" s="200"/>
      <c r="C52" s="200"/>
      <c r="D52" s="13"/>
      <c r="E52" s="13"/>
      <c r="F52" s="195" t="s">
        <v>8</v>
      </c>
      <c r="G52" s="195"/>
      <c r="H52" s="13"/>
      <c r="I52" s="195" t="s">
        <v>312</v>
      </c>
      <c r="J52" s="195"/>
    </row>
    <row r="53" spans="1:10" ht="15" customHeight="1">
      <c r="A53" s="19"/>
      <c r="B53" s="19"/>
      <c r="C53" s="13"/>
      <c r="D53" s="13"/>
      <c r="E53" s="13"/>
      <c r="F53" s="197" t="s">
        <v>5</v>
      </c>
      <c r="G53" s="197"/>
      <c r="H53" s="13"/>
      <c r="I53" s="197" t="s">
        <v>6</v>
      </c>
      <c r="J53" s="197"/>
    </row>
    <row r="54" spans="1:10" ht="12.75">
      <c r="A54" s="15"/>
      <c r="B54" s="15"/>
      <c r="C54" s="13"/>
      <c r="D54" s="13"/>
      <c r="E54" s="13"/>
      <c r="F54" s="13"/>
      <c r="G54" s="13"/>
      <c r="H54" s="13"/>
      <c r="I54" s="13"/>
      <c r="J54" s="13"/>
    </row>
    <row r="55" spans="1:10" ht="12.75">
      <c r="A55" s="13"/>
      <c r="B55" s="13"/>
      <c r="C55" s="13"/>
      <c r="D55" s="13"/>
      <c r="E55" s="13"/>
      <c r="F55" s="13"/>
      <c r="G55" s="13"/>
      <c r="H55" s="13"/>
      <c r="I55" s="13"/>
      <c r="J55" s="13"/>
    </row>
    <row r="56" spans="1:10" ht="12.75">
      <c r="A56" s="13"/>
      <c r="B56" s="13"/>
      <c r="C56" s="13"/>
      <c r="D56" s="13"/>
      <c r="E56" s="13"/>
      <c r="F56" s="13"/>
      <c r="G56" s="13"/>
      <c r="H56" s="13"/>
      <c r="I56" s="13"/>
      <c r="J56" s="13"/>
    </row>
    <row r="57" spans="1:10" ht="12.75">
      <c r="A57" s="13"/>
      <c r="B57" s="13"/>
      <c r="C57" s="13"/>
      <c r="D57" s="13"/>
      <c r="E57" s="13"/>
      <c r="F57" s="13"/>
      <c r="G57" s="13"/>
      <c r="H57" s="13"/>
      <c r="I57" s="13"/>
      <c r="J57" s="13"/>
    </row>
    <row r="58" spans="1:10" ht="12.75">
      <c r="A58" s="13"/>
      <c r="B58" s="13"/>
      <c r="C58" s="13"/>
      <c r="D58" s="13"/>
      <c r="E58" s="13"/>
      <c r="F58" s="13"/>
      <c r="G58" s="13"/>
      <c r="H58" s="13"/>
      <c r="I58" s="13"/>
      <c r="J58" s="13"/>
    </row>
    <row r="59" spans="1:10" ht="12.75">
      <c r="A59" s="13"/>
      <c r="B59" s="13"/>
      <c r="C59" s="13"/>
      <c r="D59" s="13"/>
      <c r="E59" s="13"/>
      <c r="F59" s="13"/>
      <c r="G59" s="13"/>
      <c r="H59" s="13"/>
      <c r="I59" s="13"/>
      <c r="J59" s="13"/>
    </row>
    <row r="60" spans="1:10" ht="12.75">
      <c r="A60" s="13"/>
      <c r="B60" s="13"/>
      <c r="C60" s="13"/>
      <c r="D60" s="13"/>
      <c r="E60" s="13"/>
      <c r="F60" s="13"/>
      <c r="G60" s="13"/>
      <c r="H60" s="13"/>
      <c r="I60" s="13"/>
      <c r="J60" s="13"/>
    </row>
    <row r="61" spans="1:10" ht="12.75">
      <c r="A61" s="13"/>
      <c r="B61" s="13"/>
      <c r="C61" s="13"/>
      <c r="D61" s="13"/>
      <c r="E61" s="13"/>
      <c r="F61" s="13"/>
      <c r="G61" s="13"/>
      <c r="H61" s="13"/>
      <c r="I61" s="13"/>
      <c r="J61" s="13"/>
    </row>
    <row r="62" spans="1:10" ht="12.75">
      <c r="A62" s="13"/>
      <c r="B62" s="13"/>
      <c r="C62" s="13"/>
      <c r="D62" s="13"/>
      <c r="E62" s="13"/>
      <c r="F62" s="13"/>
      <c r="G62" s="13"/>
      <c r="H62" s="13"/>
      <c r="I62" s="13"/>
      <c r="J62" s="13"/>
    </row>
    <row r="63" spans="1:10" ht="12.75">
      <c r="A63" s="13"/>
      <c r="B63" s="13"/>
      <c r="C63" s="13"/>
      <c r="D63" s="13"/>
      <c r="E63" s="13"/>
      <c r="F63" s="13"/>
      <c r="G63" s="13"/>
      <c r="H63" s="13"/>
      <c r="I63" s="13"/>
      <c r="J63" s="13"/>
    </row>
    <row r="64" spans="1:10" ht="12.75">
      <c r="A64" s="13"/>
      <c r="B64" s="13"/>
      <c r="C64" s="13"/>
      <c r="D64" s="13"/>
      <c r="E64" s="13"/>
      <c r="F64" s="13"/>
      <c r="G64" s="13"/>
      <c r="H64" s="13"/>
      <c r="I64" s="13"/>
      <c r="J64" s="13"/>
    </row>
    <row r="65" spans="1:10" ht="12.75">
      <c r="A65" s="13"/>
      <c r="B65" s="13"/>
      <c r="C65" s="13"/>
      <c r="D65" s="13"/>
      <c r="E65" s="13"/>
      <c r="F65" s="13"/>
      <c r="G65" s="13"/>
      <c r="H65" s="13"/>
      <c r="I65" s="13"/>
      <c r="J65" s="13"/>
    </row>
    <row r="66" spans="1:10" ht="12.75">
      <c r="A66" s="13"/>
      <c r="B66" s="13"/>
      <c r="C66" s="13"/>
      <c r="D66" s="13"/>
      <c r="E66" s="13"/>
      <c r="F66" s="13"/>
      <c r="G66" s="13"/>
      <c r="H66" s="13"/>
      <c r="I66" s="13"/>
      <c r="J66" s="13"/>
    </row>
    <row r="67" spans="1:10" ht="12.75">
      <c r="A67" s="13"/>
      <c r="B67" s="13"/>
      <c r="C67" s="13"/>
      <c r="D67" s="13"/>
      <c r="E67" s="13"/>
      <c r="F67" s="13"/>
      <c r="G67" s="13"/>
      <c r="H67" s="13"/>
      <c r="I67" s="13"/>
      <c r="J67" s="13"/>
    </row>
    <row r="68" spans="1:10" ht="12.75">
      <c r="A68" s="13"/>
      <c r="B68" s="13"/>
      <c r="C68" s="13"/>
      <c r="D68" s="13"/>
      <c r="E68" s="13"/>
      <c r="F68" s="13"/>
      <c r="G68" s="13"/>
      <c r="H68" s="13"/>
      <c r="I68" s="13"/>
      <c r="J68" s="13"/>
    </row>
    <row r="69" spans="1:10" ht="12.75">
      <c r="A69" s="13"/>
      <c r="B69" s="13"/>
      <c r="C69" s="13"/>
      <c r="D69" s="13"/>
      <c r="E69" s="13"/>
      <c r="F69" s="13"/>
      <c r="G69" s="13"/>
      <c r="H69" s="13"/>
      <c r="I69" s="13"/>
      <c r="J69" s="13"/>
    </row>
    <row r="70" spans="1:10" ht="12.75">
      <c r="A70" s="13"/>
      <c r="B70" s="13"/>
      <c r="C70" s="13"/>
      <c r="D70" s="13"/>
      <c r="E70" s="13"/>
      <c r="F70" s="13"/>
      <c r="G70" s="13"/>
      <c r="H70" s="13"/>
      <c r="I70" s="13"/>
      <c r="J70" s="13"/>
    </row>
    <row r="71" spans="1:10" ht="12.75">
      <c r="A71" s="13"/>
      <c r="B71" s="13"/>
      <c r="C71" s="13"/>
      <c r="D71" s="13"/>
      <c r="E71" s="13"/>
      <c r="F71" s="13"/>
      <c r="G71" s="13"/>
      <c r="H71" s="13"/>
      <c r="I71" s="13"/>
      <c r="J71" s="13"/>
    </row>
    <row r="72" spans="1:10" ht="12.75">
      <c r="A72" s="13"/>
      <c r="B72" s="13"/>
      <c r="C72" s="13"/>
      <c r="D72" s="13"/>
      <c r="E72" s="13"/>
      <c r="F72" s="13"/>
      <c r="G72" s="13"/>
      <c r="H72" s="13"/>
      <c r="I72" s="13"/>
      <c r="J72" s="13"/>
    </row>
    <row r="73" spans="1:10" ht="12.75">
      <c r="A73" s="13"/>
      <c r="B73" s="13"/>
      <c r="C73" s="13"/>
      <c r="D73" s="13"/>
      <c r="E73" s="13"/>
      <c r="F73" s="13"/>
      <c r="G73" s="13"/>
      <c r="H73" s="13"/>
      <c r="I73" s="13"/>
      <c r="J73" s="13"/>
    </row>
    <row r="74" spans="1:10" ht="12.75">
      <c r="A74" s="13"/>
      <c r="B74" s="13"/>
      <c r="C74" s="13"/>
      <c r="D74" s="13"/>
      <c r="E74" s="13"/>
      <c r="F74" s="13"/>
      <c r="G74" s="13"/>
      <c r="H74" s="13"/>
      <c r="I74" s="13"/>
      <c r="J74" s="13"/>
    </row>
    <row r="75" spans="1:10" ht="12.75">
      <c r="A75" s="13"/>
      <c r="B75" s="13"/>
      <c r="C75" s="13"/>
      <c r="D75" s="13"/>
      <c r="E75" s="13"/>
      <c r="F75" s="13"/>
      <c r="G75" s="13"/>
      <c r="H75" s="13"/>
      <c r="I75" s="13"/>
      <c r="J75" s="13"/>
    </row>
    <row r="76" spans="1:10" ht="12.75">
      <c r="A76" s="13"/>
      <c r="B76" s="13"/>
      <c r="C76" s="13"/>
      <c r="D76" s="13"/>
      <c r="E76" s="13"/>
      <c r="F76" s="13"/>
      <c r="G76" s="13"/>
      <c r="H76" s="13"/>
      <c r="I76" s="13"/>
      <c r="J76" s="13"/>
    </row>
    <row r="77" spans="1:10" ht="12.75">
      <c r="A77" s="13"/>
      <c r="B77" s="13"/>
      <c r="C77" s="13"/>
      <c r="D77" s="13"/>
      <c r="E77" s="13"/>
      <c r="F77" s="13"/>
      <c r="G77" s="13"/>
      <c r="H77" s="13"/>
      <c r="I77" s="13"/>
      <c r="J77" s="13"/>
    </row>
    <row r="78" spans="1:10" ht="12.75">
      <c r="A78" s="13"/>
      <c r="B78" s="13"/>
      <c r="C78" s="13"/>
      <c r="D78" s="13"/>
      <c r="E78" s="13"/>
      <c r="F78" s="13"/>
      <c r="G78" s="13"/>
      <c r="H78" s="13"/>
      <c r="I78" s="13"/>
      <c r="J78" s="13"/>
    </row>
    <row r="79" spans="1:10" ht="12.75">
      <c r="A79" s="13"/>
      <c r="B79" s="13"/>
      <c r="C79" s="13"/>
      <c r="D79" s="13"/>
      <c r="E79" s="13"/>
      <c r="F79" s="13"/>
      <c r="G79" s="13"/>
      <c r="H79" s="13"/>
      <c r="I79" s="13"/>
      <c r="J79" s="13"/>
    </row>
    <row r="80" spans="1:10" ht="12.75">
      <c r="A80" s="13"/>
      <c r="B80" s="13"/>
      <c r="C80" s="13"/>
      <c r="D80" s="13"/>
      <c r="E80" s="13"/>
      <c r="F80" s="13"/>
      <c r="G80" s="13"/>
      <c r="H80" s="13"/>
      <c r="I80" s="13"/>
      <c r="J80" s="13"/>
    </row>
    <row r="81" spans="1:10" ht="12.75">
      <c r="A81" s="13"/>
      <c r="B81" s="13"/>
      <c r="C81" s="13"/>
      <c r="D81" s="13"/>
      <c r="E81" s="13"/>
      <c r="F81" s="13"/>
      <c r="G81" s="13"/>
      <c r="H81" s="13"/>
      <c r="I81" s="13"/>
      <c r="J81" s="13"/>
    </row>
    <row r="82" spans="1:10" ht="12.75">
      <c r="A82" s="13"/>
      <c r="B82" s="13"/>
      <c r="C82" s="13"/>
      <c r="D82" s="13"/>
      <c r="E82" s="13"/>
      <c r="F82" s="13"/>
      <c r="G82" s="13"/>
      <c r="H82" s="13"/>
      <c r="I82" s="13"/>
      <c r="J82" s="13"/>
    </row>
    <row r="83" spans="1:10" ht="12.75">
      <c r="A83" s="13"/>
      <c r="B83" s="13"/>
      <c r="C83" s="13"/>
      <c r="D83" s="13"/>
      <c r="E83" s="13"/>
      <c r="F83" s="13"/>
      <c r="G83" s="13"/>
      <c r="H83" s="13"/>
      <c r="I83" s="13"/>
      <c r="J83" s="13"/>
    </row>
    <row r="84" spans="1:10" ht="12.75">
      <c r="A84" s="13"/>
      <c r="B84" s="13"/>
      <c r="C84" s="13"/>
      <c r="D84" s="13"/>
      <c r="E84" s="13"/>
      <c r="F84" s="13"/>
      <c r="G84" s="13"/>
      <c r="H84" s="13"/>
      <c r="I84" s="13"/>
      <c r="J84" s="13"/>
    </row>
    <row r="85" spans="1:10" ht="12.75">
      <c r="A85" s="13"/>
      <c r="B85" s="13"/>
      <c r="C85" s="13"/>
      <c r="D85" s="13"/>
      <c r="E85" s="13"/>
      <c r="F85" s="13"/>
      <c r="G85" s="13"/>
      <c r="H85" s="13"/>
      <c r="I85" s="13"/>
      <c r="J85" s="13"/>
    </row>
    <row r="86" spans="1:10" ht="12.75">
      <c r="A86" s="13"/>
      <c r="B86" s="13"/>
      <c r="C86" s="13"/>
      <c r="D86" s="13"/>
      <c r="E86" s="13"/>
      <c r="F86" s="13"/>
      <c r="G86" s="13"/>
      <c r="H86" s="13"/>
      <c r="I86" s="13"/>
      <c r="J86" s="13"/>
    </row>
    <row r="87" spans="1:10" ht="12.75">
      <c r="A87" s="13"/>
      <c r="B87" s="13"/>
      <c r="C87" s="13"/>
      <c r="D87" s="13"/>
      <c r="E87" s="13"/>
      <c r="F87" s="13"/>
      <c r="G87" s="13"/>
      <c r="H87" s="13"/>
      <c r="I87" s="13"/>
      <c r="J87" s="13"/>
    </row>
    <row r="88" spans="1:10" ht="12.75">
      <c r="A88" s="13"/>
      <c r="B88" s="13"/>
      <c r="C88" s="13"/>
      <c r="D88" s="13"/>
      <c r="E88" s="13"/>
      <c r="F88" s="13"/>
      <c r="G88" s="13"/>
      <c r="H88" s="13"/>
      <c r="I88" s="13"/>
      <c r="J88" s="13"/>
    </row>
    <row r="89" spans="1:10" ht="12.75">
      <c r="A89" s="13"/>
      <c r="B89" s="13"/>
      <c r="C89" s="13"/>
      <c r="D89" s="13"/>
      <c r="E89" s="13"/>
      <c r="F89" s="13"/>
      <c r="G89" s="13"/>
      <c r="H89" s="13"/>
      <c r="I89" s="13"/>
      <c r="J89" s="13"/>
    </row>
    <row r="90" spans="1:10" ht="12.75">
      <c r="A90" s="13"/>
      <c r="B90" s="13"/>
      <c r="C90" s="13"/>
      <c r="D90" s="13"/>
      <c r="E90" s="13"/>
      <c r="F90" s="13"/>
      <c r="G90" s="13"/>
      <c r="H90" s="13"/>
      <c r="I90" s="13"/>
      <c r="J90" s="13"/>
    </row>
    <row r="91" spans="1:10" ht="12.75">
      <c r="A91" s="13"/>
      <c r="B91" s="13"/>
      <c r="C91" s="13"/>
      <c r="D91" s="13"/>
      <c r="E91" s="13"/>
      <c r="F91" s="13"/>
      <c r="G91" s="13"/>
      <c r="H91" s="13"/>
      <c r="I91" s="13"/>
      <c r="J91" s="13"/>
    </row>
    <row r="92" spans="1:10" ht="12.75">
      <c r="A92" s="13"/>
      <c r="B92" s="13"/>
      <c r="C92" s="13"/>
      <c r="D92" s="13"/>
      <c r="E92" s="13"/>
      <c r="F92" s="13"/>
      <c r="G92" s="13"/>
      <c r="H92" s="13"/>
      <c r="I92" s="13"/>
      <c r="J92" s="13"/>
    </row>
    <row r="93" spans="1:10" ht="12.75">
      <c r="A93" s="13"/>
      <c r="B93" s="13"/>
      <c r="C93" s="13"/>
      <c r="D93" s="13"/>
      <c r="E93" s="13"/>
      <c r="F93" s="13"/>
      <c r="G93" s="13"/>
      <c r="H93" s="13"/>
      <c r="I93" s="13"/>
      <c r="J93" s="13"/>
    </row>
    <row r="94" spans="1:10" ht="12.75">
      <c r="A94" s="13"/>
      <c r="B94" s="13"/>
      <c r="C94" s="13"/>
      <c r="D94" s="13"/>
      <c r="E94" s="13"/>
      <c r="F94" s="13"/>
      <c r="G94" s="13"/>
      <c r="H94" s="13"/>
      <c r="I94" s="13"/>
      <c r="J94" s="13"/>
    </row>
    <row r="95" spans="1:10" ht="12.75">
      <c r="A95" s="13"/>
      <c r="B95" s="13"/>
      <c r="C95" s="13"/>
      <c r="D95" s="13"/>
      <c r="E95" s="13"/>
      <c r="F95" s="13"/>
      <c r="G95" s="13"/>
      <c r="H95" s="13"/>
      <c r="I95" s="13"/>
      <c r="J95" s="13"/>
    </row>
    <row r="96" spans="1:10" ht="12.75">
      <c r="A96" s="13"/>
      <c r="B96" s="13"/>
      <c r="C96" s="13"/>
      <c r="D96" s="13"/>
      <c r="E96" s="13"/>
      <c r="F96" s="13"/>
      <c r="G96" s="13"/>
      <c r="H96" s="13"/>
      <c r="I96" s="13"/>
      <c r="J96" s="13"/>
    </row>
    <row r="97" spans="1:10" ht="12.75">
      <c r="A97" s="13"/>
      <c r="B97" s="13"/>
      <c r="C97" s="13"/>
      <c r="D97" s="13"/>
      <c r="E97" s="13"/>
      <c r="F97" s="13"/>
      <c r="G97" s="13"/>
      <c r="H97" s="13"/>
      <c r="I97" s="13"/>
      <c r="J97" s="13"/>
    </row>
    <row r="98" spans="1:10" ht="12.75">
      <c r="A98" s="13"/>
      <c r="B98" s="13"/>
      <c r="C98" s="13"/>
      <c r="D98" s="13"/>
      <c r="E98" s="13"/>
      <c r="F98" s="13"/>
      <c r="G98" s="13"/>
      <c r="H98" s="13"/>
      <c r="I98" s="13"/>
      <c r="J98" s="13"/>
    </row>
    <row r="99" spans="1:10" ht="12.75">
      <c r="A99" s="13"/>
      <c r="B99" s="13"/>
      <c r="C99" s="13"/>
      <c r="D99" s="13"/>
      <c r="E99" s="13"/>
      <c r="F99" s="13"/>
      <c r="G99" s="13"/>
      <c r="H99" s="13"/>
      <c r="I99" s="13"/>
      <c r="J99" s="13"/>
    </row>
    <row r="100" spans="1:10" ht="12.75">
      <c r="A100" s="13"/>
      <c r="B100" s="13"/>
      <c r="C100" s="13"/>
      <c r="D100" s="13"/>
      <c r="E100" s="13"/>
      <c r="F100" s="13"/>
      <c r="G100" s="13"/>
      <c r="H100" s="13"/>
      <c r="I100" s="13"/>
      <c r="J100" s="13"/>
    </row>
    <row r="101" spans="1:10" ht="12.75">
      <c r="A101" s="13"/>
      <c r="B101" s="13"/>
      <c r="C101" s="13"/>
      <c r="D101" s="13"/>
      <c r="E101" s="13"/>
      <c r="F101" s="13"/>
      <c r="G101" s="13"/>
      <c r="H101" s="13"/>
      <c r="I101" s="13"/>
      <c r="J101" s="13"/>
    </row>
    <row r="102" spans="1:10" ht="12.75">
      <c r="A102" s="13"/>
      <c r="B102" s="13"/>
      <c r="C102" s="13"/>
      <c r="D102" s="13"/>
      <c r="E102" s="13"/>
      <c r="F102" s="13"/>
      <c r="G102" s="13"/>
      <c r="H102" s="13"/>
      <c r="I102" s="13"/>
      <c r="J102" s="13"/>
    </row>
    <row r="103" spans="1:10" ht="12.75">
      <c r="A103" s="13"/>
      <c r="B103" s="13"/>
      <c r="C103" s="13"/>
      <c r="D103" s="13"/>
      <c r="E103" s="13"/>
      <c r="F103" s="13"/>
      <c r="G103" s="13"/>
      <c r="H103" s="13"/>
      <c r="I103" s="13"/>
      <c r="J103" s="13"/>
    </row>
    <row r="104" spans="1:10" ht="12.75">
      <c r="A104" s="13"/>
      <c r="B104" s="13"/>
      <c r="C104" s="13"/>
      <c r="D104" s="13"/>
      <c r="E104" s="13"/>
      <c r="F104" s="13"/>
      <c r="G104" s="13"/>
      <c r="H104" s="13"/>
      <c r="I104" s="13"/>
      <c r="J104" s="13"/>
    </row>
    <row r="105" spans="1:10" ht="12.75">
      <c r="A105" s="13"/>
      <c r="B105" s="13"/>
      <c r="C105" s="13"/>
      <c r="D105" s="13"/>
      <c r="E105" s="13"/>
      <c r="F105" s="13"/>
      <c r="G105" s="13"/>
      <c r="H105" s="13"/>
      <c r="I105" s="13"/>
      <c r="J105" s="13"/>
    </row>
    <row r="106" spans="1:10" ht="12.75">
      <c r="A106" s="13"/>
      <c r="B106" s="13"/>
      <c r="C106" s="13"/>
      <c r="D106" s="13"/>
      <c r="E106" s="13"/>
      <c r="F106" s="13"/>
      <c r="G106" s="13"/>
      <c r="H106" s="13"/>
      <c r="I106" s="13"/>
      <c r="J106" s="13"/>
    </row>
    <row r="107" spans="1:10" ht="12.75">
      <c r="A107" s="13"/>
      <c r="B107" s="13"/>
      <c r="C107" s="13"/>
      <c r="D107" s="13"/>
      <c r="E107" s="13"/>
      <c r="F107" s="13"/>
      <c r="G107" s="13"/>
      <c r="H107" s="13"/>
      <c r="I107" s="13"/>
      <c r="J107" s="13"/>
    </row>
    <row r="108" spans="1:10" ht="12.75">
      <c r="A108" s="13"/>
      <c r="B108" s="13"/>
      <c r="C108" s="13"/>
      <c r="D108" s="13"/>
      <c r="E108" s="13"/>
      <c r="F108" s="13"/>
      <c r="G108" s="13"/>
      <c r="H108" s="13"/>
      <c r="I108" s="13"/>
      <c r="J108" s="13"/>
    </row>
    <row r="109" spans="1:10" ht="12.75">
      <c r="A109" s="13"/>
      <c r="B109" s="13"/>
      <c r="C109" s="13"/>
      <c r="D109" s="13"/>
      <c r="E109" s="13"/>
      <c r="F109" s="13"/>
      <c r="G109" s="13"/>
      <c r="H109" s="13"/>
      <c r="I109" s="13"/>
      <c r="J109" s="13"/>
    </row>
    <row r="110" spans="1:10" ht="12.75">
      <c r="A110" s="13"/>
      <c r="B110" s="13"/>
      <c r="C110" s="13"/>
      <c r="D110" s="13"/>
      <c r="E110" s="13"/>
      <c r="F110" s="13"/>
      <c r="G110" s="13"/>
      <c r="H110" s="13"/>
      <c r="I110" s="13"/>
      <c r="J110" s="13"/>
    </row>
    <row r="111" spans="1:10" ht="12.75">
      <c r="A111" s="13"/>
      <c r="B111" s="13"/>
      <c r="C111" s="13"/>
      <c r="D111" s="13"/>
      <c r="E111" s="13"/>
      <c r="F111" s="13"/>
      <c r="G111" s="13"/>
      <c r="H111" s="13"/>
      <c r="I111" s="13"/>
      <c r="J111" s="13"/>
    </row>
    <row r="112" spans="1:10" ht="12.75">
      <c r="A112" s="13"/>
      <c r="B112" s="13"/>
      <c r="C112" s="13"/>
      <c r="D112" s="13"/>
      <c r="E112" s="13"/>
      <c r="F112" s="13"/>
      <c r="G112" s="13"/>
      <c r="H112" s="13"/>
      <c r="I112" s="13"/>
      <c r="J112" s="13"/>
    </row>
    <row r="113" spans="1:10" ht="12.75">
      <c r="A113" s="13"/>
      <c r="B113" s="13"/>
      <c r="C113" s="13"/>
      <c r="D113" s="13"/>
      <c r="E113" s="13"/>
      <c r="F113" s="13"/>
      <c r="G113" s="13"/>
      <c r="H113" s="13"/>
      <c r="I113" s="13"/>
      <c r="J113" s="13"/>
    </row>
    <row r="114" spans="1:10" ht="12.75">
      <c r="A114" s="13"/>
      <c r="B114" s="13"/>
      <c r="C114" s="13"/>
      <c r="D114" s="13"/>
      <c r="E114" s="13"/>
      <c r="F114" s="13"/>
      <c r="G114" s="13"/>
      <c r="H114" s="13"/>
      <c r="I114" s="13"/>
      <c r="J114" s="13"/>
    </row>
    <row r="115" spans="1:10" ht="12.75">
      <c r="A115" s="13"/>
      <c r="B115" s="13"/>
      <c r="C115" s="13"/>
      <c r="D115" s="13"/>
      <c r="E115" s="13"/>
      <c r="F115" s="13"/>
      <c r="G115" s="13"/>
      <c r="H115" s="13"/>
      <c r="I115" s="13"/>
      <c r="J115" s="13"/>
    </row>
    <row r="116" spans="1:10" ht="12.75">
      <c r="A116" s="13"/>
      <c r="B116" s="13"/>
      <c r="C116" s="13"/>
      <c r="D116" s="13"/>
      <c r="E116" s="13"/>
      <c r="F116" s="13"/>
      <c r="G116" s="13"/>
      <c r="H116" s="13"/>
      <c r="I116" s="13"/>
      <c r="J116" s="13"/>
    </row>
    <row r="117" spans="1:10" ht="12.75">
      <c r="A117" s="13"/>
      <c r="B117" s="13"/>
      <c r="C117" s="13"/>
      <c r="D117" s="13"/>
      <c r="E117" s="13"/>
      <c r="F117" s="13"/>
      <c r="G117" s="13"/>
      <c r="H117" s="13"/>
      <c r="I117" s="13"/>
      <c r="J117" s="13"/>
    </row>
    <row r="118" spans="1:10" ht="12.75">
      <c r="A118" s="13"/>
      <c r="B118" s="13"/>
      <c r="C118" s="13"/>
      <c r="D118" s="13"/>
      <c r="E118" s="13"/>
      <c r="F118" s="13"/>
      <c r="G118" s="13"/>
      <c r="H118" s="13"/>
      <c r="I118" s="13"/>
      <c r="J118" s="13"/>
    </row>
    <row r="119" spans="1:10" ht="12.75">
      <c r="A119" s="13"/>
      <c r="B119" s="13"/>
      <c r="C119" s="13"/>
      <c r="D119" s="13"/>
      <c r="E119" s="13"/>
      <c r="F119" s="13"/>
      <c r="G119" s="13"/>
      <c r="H119" s="13"/>
      <c r="I119" s="13"/>
      <c r="J119" s="13"/>
    </row>
    <row r="120" spans="1:10" ht="12.75">
      <c r="A120" s="13"/>
      <c r="B120" s="13"/>
      <c r="C120" s="13"/>
      <c r="D120" s="13"/>
      <c r="E120" s="13"/>
      <c r="F120" s="13"/>
      <c r="G120" s="13"/>
      <c r="H120" s="13"/>
      <c r="I120" s="13"/>
      <c r="J120" s="13"/>
    </row>
    <row r="121" spans="1:10" ht="12.75">
      <c r="A121" s="13"/>
      <c r="B121" s="13"/>
      <c r="C121" s="13"/>
      <c r="D121" s="13"/>
      <c r="E121" s="13"/>
      <c r="F121" s="13"/>
      <c r="G121" s="13"/>
      <c r="H121" s="13"/>
      <c r="I121" s="13"/>
      <c r="J121" s="13"/>
    </row>
    <row r="122" spans="1:10" ht="12.75">
      <c r="A122" s="13"/>
      <c r="B122" s="13"/>
      <c r="C122" s="13"/>
      <c r="D122" s="13"/>
      <c r="E122" s="13"/>
      <c r="F122" s="13"/>
      <c r="G122" s="13"/>
      <c r="H122" s="13"/>
      <c r="I122" s="13"/>
      <c r="J122" s="13"/>
    </row>
    <row r="123" spans="1:10" ht="12.75">
      <c r="A123" s="13"/>
      <c r="B123" s="13"/>
      <c r="C123" s="13"/>
      <c r="D123" s="13"/>
      <c r="E123" s="13"/>
      <c r="F123" s="13"/>
      <c r="G123" s="13"/>
      <c r="H123" s="13"/>
      <c r="I123" s="13"/>
      <c r="J123" s="13"/>
    </row>
    <row r="124" spans="1:10" ht="12.75">
      <c r="A124" s="13"/>
      <c r="B124" s="13"/>
      <c r="C124" s="13"/>
      <c r="D124" s="13"/>
      <c r="E124" s="13"/>
      <c r="F124" s="13"/>
      <c r="G124" s="13"/>
      <c r="H124" s="13"/>
      <c r="I124" s="13"/>
      <c r="J124" s="13"/>
    </row>
    <row r="125" spans="1:10" ht="12.75">
      <c r="A125" s="13"/>
      <c r="B125" s="13"/>
      <c r="C125" s="13"/>
      <c r="D125" s="13"/>
      <c r="E125" s="13"/>
      <c r="F125" s="13"/>
      <c r="G125" s="13"/>
      <c r="H125" s="13"/>
      <c r="I125" s="13"/>
      <c r="J125" s="13"/>
    </row>
    <row r="126" spans="1:10" ht="12.75">
      <c r="A126" s="13"/>
      <c r="B126" s="13"/>
      <c r="C126" s="13"/>
      <c r="D126" s="13"/>
      <c r="E126" s="13"/>
      <c r="F126" s="13"/>
      <c r="G126" s="13"/>
      <c r="H126" s="13"/>
      <c r="I126" s="13"/>
      <c r="J126" s="13"/>
    </row>
    <row r="127" spans="1:10" ht="12.75">
      <c r="A127" s="13"/>
      <c r="B127" s="13"/>
      <c r="C127" s="13"/>
      <c r="D127" s="13"/>
      <c r="E127" s="13"/>
      <c r="F127" s="13"/>
      <c r="G127" s="13"/>
      <c r="H127" s="13"/>
      <c r="I127" s="13"/>
      <c r="J127" s="13"/>
    </row>
    <row r="128" spans="1:10" ht="12.75">
      <c r="A128" s="13"/>
      <c r="B128" s="13"/>
      <c r="C128" s="13"/>
      <c r="D128" s="13"/>
      <c r="E128" s="13"/>
      <c r="F128" s="13"/>
      <c r="G128" s="13"/>
      <c r="H128" s="13"/>
      <c r="I128" s="13"/>
      <c r="J128" s="13"/>
    </row>
    <row r="129" spans="1:10" ht="12.75">
      <c r="A129" s="13"/>
      <c r="B129" s="13"/>
      <c r="C129" s="13"/>
      <c r="D129" s="13"/>
      <c r="E129" s="13"/>
      <c r="F129" s="13"/>
      <c r="G129" s="13"/>
      <c r="H129" s="13"/>
      <c r="I129" s="13"/>
      <c r="J129" s="13"/>
    </row>
    <row r="130" spans="1:10" ht="12.75">
      <c r="A130" s="13"/>
      <c r="B130" s="13"/>
      <c r="C130" s="13"/>
      <c r="D130" s="13"/>
      <c r="E130" s="13"/>
      <c r="F130" s="13"/>
      <c r="G130" s="13"/>
      <c r="H130" s="13"/>
      <c r="I130" s="13"/>
      <c r="J130" s="13"/>
    </row>
    <row r="131" spans="1:10" ht="12.75">
      <c r="A131" s="13"/>
      <c r="B131" s="13"/>
      <c r="C131" s="13"/>
      <c r="D131" s="13"/>
      <c r="E131" s="13"/>
      <c r="F131" s="13"/>
      <c r="G131" s="13"/>
      <c r="H131" s="13"/>
      <c r="I131" s="13"/>
      <c r="J131" s="13"/>
    </row>
    <row r="132" spans="1:10" ht="12.75">
      <c r="A132" s="13"/>
      <c r="B132" s="13"/>
      <c r="C132" s="13"/>
      <c r="D132" s="13"/>
      <c r="E132" s="13"/>
      <c r="F132" s="13"/>
      <c r="G132" s="13"/>
      <c r="H132" s="13"/>
      <c r="I132" s="13"/>
      <c r="J132" s="13"/>
    </row>
    <row r="133" spans="1:10" ht="12.75">
      <c r="A133" s="13"/>
      <c r="B133" s="13"/>
      <c r="C133" s="13"/>
      <c r="D133" s="13"/>
      <c r="E133" s="13"/>
      <c r="F133" s="13"/>
      <c r="G133" s="13"/>
      <c r="H133" s="13"/>
      <c r="I133" s="13"/>
      <c r="J133" s="13"/>
    </row>
    <row r="134" spans="1:10" ht="12.75">
      <c r="A134" s="13"/>
      <c r="B134" s="13"/>
      <c r="C134" s="13"/>
      <c r="D134" s="13"/>
      <c r="E134" s="13"/>
      <c r="F134" s="13"/>
      <c r="G134" s="13"/>
      <c r="H134" s="13"/>
      <c r="I134" s="13"/>
      <c r="J134" s="13"/>
    </row>
    <row r="135" spans="1:10" ht="12.75">
      <c r="A135" s="13"/>
      <c r="B135" s="13"/>
      <c r="C135" s="13"/>
      <c r="D135" s="13"/>
      <c r="E135" s="13"/>
      <c r="F135" s="13"/>
      <c r="G135" s="13"/>
      <c r="H135" s="13"/>
      <c r="I135" s="13"/>
      <c r="J135" s="13"/>
    </row>
    <row r="136" spans="1:10" ht="12.75">
      <c r="A136" s="13"/>
      <c r="B136" s="13"/>
      <c r="C136" s="13"/>
      <c r="D136" s="13"/>
      <c r="E136" s="13"/>
      <c r="F136" s="13"/>
      <c r="G136" s="13"/>
      <c r="H136" s="13"/>
      <c r="I136" s="13"/>
      <c r="J136" s="13"/>
    </row>
    <row r="137" spans="1:10" ht="12.75">
      <c r="A137" s="13"/>
      <c r="B137" s="13"/>
      <c r="C137" s="13"/>
      <c r="D137" s="13"/>
      <c r="E137" s="13"/>
      <c r="F137" s="13"/>
      <c r="G137" s="13"/>
      <c r="H137" s="13"/>
      <c r="I137" s="13"/>
      <c r="J137" s="13"/>
    </row>
    <row r="138" spans="1:10" ht="12.75">
      <c r="A138" s="13"/>
      <c r="B138" s="13"/>
      <c r="C138" s="13"/>
      <c r="D138" s="13"/>
      <c r="E138" s="13"/>
      <c r="F138" s="13"/>
      <c r="G138" s="13"/>
      <c r="H138" s="13"/>
      <c r="I138" s="13"/>
      <c r="J138" s="13"/>
    </row>
    <row r="139" spans="1:10" ht="12.75">
      <c r="A139" s="13"/>
      <c r="B139" s="13"/>
      <c r="C139" s="13"/>
      <c r="D139" s="13"/>
      <c r="E139" s="13"/>
      <c r="F139" s="13"/>
      <c r="G139" s="13"/>
      <c r="H139" s="13"/>
      <c r="I139" s="13"/>
      <c r="J139" s="13"/>
    </row>
    <row r="140" spans="1:10" ht="12.75">
      <c r="A140" s="13"/>
      <c r="B140" s="13"/>
      <c r="C140" s="13"/>
      <c r="D140" s="13"/>
      <c r="E140" s="13"/>
      <c r="F140" s="13"/>
      <c r="G140" s="13"/>
      <c r="H140" s="13"/>
      <c r="I140" s="13"/>
      <c r="J140" s="13"/>
    </row>
    <row r="141" spans="1:10" ht="12.75">
      <c r="A141" s="13"/>
      <c r="B141" s="13"/>
      <c r="C141" s="13"/>
      <c r="D141" s="13"/>
      <c r="E141" s="13"/>
      <c r="F141" s="13"/>
      <c r="G141" s="13"/>
      <c r="H141" s="13"/>
      <c r="I141" s="13"/>
      <c r="J141" s="13"/>
    </row>
    <row r="142" spans="1:10" ht="12.75">
      <c r="A142" s="13"/>
      <c r="B142" s="13"/>
      <c r="C142" s="13"/>
      <c r="D142" s="13"/>
      <c r="E142" s="13"/>
      <c r="F142" s="13"/>
      <c r="G142" s="13"/>
      <c r="H142" s="13"/>
      <c r="I142" s="13"/>
      <c r="J142" s="13"/>
    </row>
    <row r="143" spans="1:10" ht="12.75">
      <c r="A143" s="13"/>
      <c r="B143" s="13"/>
      <c r="C143" s="13"/>
      <c r="D143" s="13"/>
      <c r="E143" s="13"/>
      <c r="F143" s="13"/>
      <c r="G143" s="13"/>
      <c r="H143" s="13"/>
      <c r="I143" s="13"/>
      <c r="J143" s="13"/>
    </row>
    <row r="144" spans="1:10" ht="12.75">
      <c r="A144" s="13"/>
      <c r="B144" s="13"/>
      <c r="C144" s="13"/>
      <c r="D144" s="13"/>
      <c r="E144" s="13"/>
      <c r="F144" s="13"/>
      <c r="G144" s="13"/>
      <c r="H144" s="13"/>
      <c r="I144" s="13"/>
      <c r="J144" s="13"/>
    </row>
    <row r="145" spans="1:10" ht="12.75">
      <c r="A145" s="13"/>
      <c r="B145" s="13"/>
      <c r="C145" s="13"/>
      <c r="D145" s="13"/>
      <c r="E145" s="13"/>
      <c r="F145" s="13"/>
      <c r="G145" s="13"/>
      <c r="H145" s="13"/>
      <c r="I145" s="13"/>
      <c r="J145" s="13"/>
    </row>
    <row r="146" spans="1:10" ht="12.75">
      <c r="A146" s="13"/>
      <c r="B146" s="13"/>
      <c r="C146" s="13"/>
      <c r="D146" s="13"/>
      <c r="E146" s="13"/>
      <c r="F146" s="13"/>
      <c r="G146" s="13"/>
      <c r="H146" s="13"/>
      <c r="I146" s="13"/>
      <c r="J146" s="13"/>
    </row>
    <row r="147" spans="1:10" ht="12.75">
      <c r="A147" s="13"/>
      <c r="B147" s="13"/>
      <c r="C147" s="13"/>
      <c r="D147" s="13"/>
      <c r="E147" s="13"/>
      <c r="F147" s="13"/>
      <c r="G147" s="13"/>
      <c r="H147" s="13"/>
      <c r="I147" s="13"/>
      <c r="J147" s="13"/>
    </row>
    <row r="148" spans="1:10" ht="12.75">
      <c r="A148" s="13"/>
      <c r="B148" s="13"/>
      <c r="C148" s="13"/>
      <c r="D148" s="13"/>
      <c r="E148" s="13"/>
      <c r="F148" s="13"/>
      <c r="G148" s="13"/>
      <c r="H148" s="13"/>
      <c r="I148" s="13"/>
      <c r="J148" s="13"/>
    </row>
    <row r="149" spans="1:10" ht="12.75">
      <c r="A149" s="13"/>
      <c r="B149" s="13"/>
      <c r="C149" s="13"/>
      <c r="D149" s="13"/>
      <c r="E149" s="13"/>
      <c r="F149" s="13"/>
      <c r="G149" s="13"/>
      <c r="H149" s="13"/>
      <c r="I149" s="13"/>
      <c r="J149" s="13"/>
    </row>
    <row r="150" spans="1:10" ht="12.75">
      <c r="A150" s="13"/>
      <c r="B150" s="13"/>
      <c r="C150" s="13"/>
      <c r="D150" s="13"/>
      <c r="E150" s="13"/>
      <c r="F150" s="13"/>
      <c r="G150" s="13"/>
      <c r="H150" s="13"/>
      <c r="I150" s="13"/>
      <c r="J150" s="13"/>
    </row>
    <row r="151" spans="1:10" ht="12.75">
      <c r="A151" s="13"/>
      <c r="B151" s="13"/>
      <c r="C151" s="13"/>
      <c r="D151" s="13"/>
      <c r="E151" s="13"/>
      <c r="F151" s="13"/>
      <c r="G151" s="13"/>
      <c r="H151" s="13"/>
      <c r="I151" s="13"/>
      <c r="J151" s="13"/>
    </row>
    <row r="152" spans="1:10" ht="12.75">
      <c r="A152" s="13"/>
      <c r="B152" s="13"/>
      <c r="C152" s="13"/>
      <c r="D152" s="13"/>
      <c r="E152" s="13"/>
      <c r="F152" s="13"/>
      <c r="G152" s="13"/>
      <c r="H152" s="13"/>
      <c r="I152" s="13"/>
      <c r="J152" s="13"/>
    </row>
    <row r="153" spans="1:10" ht="12.75">
      <c r="A153" s="13"/>
      <c r="B153" s="13"/>
      <c r="C153" s="13"/>
      <c r="D153" s="13"/>
      <c r="E153" s="13"/>
      <c r="F153" s="13"/>
      <c r="G153" s="13"/>
      <c r="H153" s="13"/>
      <c r="I153" s="13"/>
      <c r="J153" s="13"/>
    </row>
    <row r="154" spans="1:10" ht="12.75">
      <c r="A154" s="13"/>
      <c r="B154" s="13"/>
      <c r="C154" s="13"/>
      <c r="D154" s="13"/>
      <c r="E154" s="13"/>
      <c r="F154" s="13"/>
      <c r="G154" s="13"/>
      <c r="H154" s="13"/>
      <c r="I154" s="13"/>
      <c r="J154" s="13"/>
    </row>
    <row r="155" spans="1:10" ht="12.75">
      <c r="A155" s="13"/>
      <c r="B155" s="13"/>
      <c r="C155" s="13"/>
      <c r="D155" s="13"/>
      <c r="E155" s="13"/>
      <c r="F155" s="13"/>
      <c r="G155" s="13"/>
      <c r="H155" s="13"/>
      <c r="I155" s="13"/>
      <c r="J155" s="13"/>
    </row>
    <row r="156" spans="1:10" ht="12.75">
      <c r="A156" s="13"/>
      <c r="B156" s="13"/>
      <c r="C156" s="13"/>
      <c r="D156" s="13"/>
      <c r="E156" s="13"/>
      <c r="F156" s="13"/>
      <c r="G156" s="13"/>
      <c r="H156" s="13"/>
      <c r="I156" s="13"/>
      <c r="J156" s="13"/>
    </row>
    <row r="157" spans="1:10" ht="12.75">
      <c r="A157" s="13"/>
      <c r="B157" s="13"/>
      <c r="C157" s="13"/>
      <c r="D157" s="13"/>
      <c r="E157" s="13"/>
      <c r="F157" s="13"/>
      <c r="G157" s="13"/>
      <c r="H157" s="13"/>
      <c r="I157" s="13"/>
      <c r="J157" s="13"/>
    </row>
    <row r="158" spans="1:10" ht="12.75">
      <c r="A158" s="13"/>
      <c r="B158" s="13"/>
      <c r="C158" s="13"/>
      <c r="D158" s="13"/>
      <c r="E158" s="13"/>
      <c r="F158" s="13"/>
      <c r="G158" s="13"/>
      <c r="H158" s="13"/>
      <c r="I158" s="13"/>
      <c r="J158" s="13"/>
    </row>
    <row r="159" spans="1:10" ht="12.75">
      <c r="A159" s="13"/>
      <c r="B159" s="13"/>
      <c r="C159" s="13"/>
      <c r="D159" s="13"/>
      <c r="E159" s="13"/>
      <c r="F159" s="13"/>
      <c r="G159" s="13"/>
      <c r="H159" s="13"/>
      <c r="I159" s="13"/>
      <c r="J159" s="13"/>
    </row>
    <row r="160" spans="1:10" ht="12.75">
      <c r="A160" s="13"/>
      <c r="B160" s="13"/>
      <c r="C160" s="13"/>
      <c r="D160" s="13"/>
      <c r="E160" s="13"/>
      <c r="F160" s="13"/>
      <c r="G160" s="13"/>
      <c r="H160" s="13"/>
      <c r="I160" s="13"/>
      <c r="J160" s="13"/>
    </row>
    <row r="161" spans="1:10" ht="12.75">
      <c r="A161" s="13"/>
      <c r="B161" s="13"/>
      <c r="C161" s="13"/>
      <c r="D161" s="13"/>
      <c r="E161" s="13"/>
      <c r="F161" s="13"/>
      <c r="G161" s="13"/>
      <c r="H161" s="13"/>
      <c r="I161" s="13"/>
      <c r="J161" s="13"/>
    </row>
    <row r="162" spans="1:10" ht="12.75">
      <c r="A162" s="13"/>
      <c r="B162" s="13"/>
      <c r="C162" s="13"/>
      <c r="D162" s="13"/>
      <c r="E162" s="13"/>
      <c r="F162" s="13"/>
      <c r="G162" s="13"/>
      <c r="H162" s="13"/>
      <c r="I162" s="13"/>
      <c r="J162" s="13"/>
    </row>
    <row r="163" spans="1:10" ht="12.75">
      <c r="A163" s="13"/>
      <c r="B163" s="13"/>
      <c r="C163" s="13"/>
      <c r="D163" s="13"/>
      <c r="E163" s="13"/>
      <c r="F163" s="13"/>
      <c r="G163" s="13"/>
      <c r="H163" s="13"/>
      <c r="I163" s="13"/>
      <c r="J163" s="13"/>
    </row>
    <row r="164" spans="1:10" ht="12.75">
      <c r="A164" s="13"/>
      <c r="B164" s="13"/>
      <c r="C164" s="13"/>
      <c r="D164" s="13"/>
      <c r="E164" s="13"/>
      <c r="F164" s="13"/>
      <c r="G164" s="13"/>
      <c r="H164" s="13"/>
      <c r="I164" s="13"/>
      <c r="J164" s="13"/>
    </row>
    <row r="165" spans="1:10" ht="12.75">
      <c r="A165" s="13"/>
      <c r="B165" s="13"/>
      <c r="C165" s="13"/>
      <c r="D165" s="13"/>
      <c r="E165" s="13"/>
      <c r="F165" s="13"/>
      <c r="G165" s="13"/>
      <c r="H165" s="13"/>
      <c r="I165" s="13"/>
      <c r="J165" s="13"/>
    </row>
    <row r="166" spans="1:10" ht="12.75">
      <c r="A166" s="13"/>
      <c r="B166" s="13"/>
      <c r="C166" s="13"/>
      <c r="D166" s="13"/>
      <c r="E166" s="13"/>
      <c r="F166" s="13"/>
      <c r="G166" s="13"/>
      <c r="H166" s="13"/>
      <c r="I166" s="13"/>
      <c r="J166" s="13"/>
    </row>
    <row r="167" spans="1:10" ht="12.75">
      <c r="A167" s="13"/>
      <c r="B167" s="13"/>
      <c r="C167" s="13"/>
      <c r="D167" s="13"/>
      <c r="E167" s="13"/>
      <c r="F167" s="13"/>
      <c r="G167" s="13"/>
      <c r="H167" s="13"/>
      <c r="I167" s="13"/>
      <c r="J167" s="13"/>
    </row>
    <row r="168" spans="1:10" ht="12.75">
      <c r="A168" s="13"/>
      <c r="B168" s="13"/>
      <c r="C168" s="13"/>
      <c r="D168" s="13"/>
      <c r="E168" s="13"/>
      <c r="F168" s="13"/>
      <c r="G168" s="13"/>
      <c r="H168" s="13"/>
      <c r="I168" s="13"/>
      <c r="J168" s="13"/>
    </row>
    <row r="169" spans="1:10" ht="12.75">
      <c r="A169" s="13"/>
      <c r="B169" s="13"/>
      <c r="C169" s="13"/>
      <c r="D169" s="13"/>
      <c r="E169" s="13"/>
      <c r="F169" s="13"/>
      <c r="G169" s="13"/>
      <c r="H169" s="13"/>
      <c r="I169" s="13"/>
      <c r="J169" s="13"/>
    </row>
    <row r="170" spans="1:10" ht="12.75">
      <c r="A170" s="13"/>
      <c r="B170" s="13"/>
      <c r="C170" s="13"/>
      <c r="D170" s="13"/>
      <c r="E170" s="13"/>
      <c r="F170" s="13"/>
      <c r="G170" s="13"/>
      <c r="H170" s="13"/>
      <c r="I170" s="13"/>
      <c r="J170" s="13"/>
    </row>
    <row r="171" spans="1:10" ht="12.75">
      <c r="A171" s="13"/>
      <c r="B171" s="13"/>
      <c r="C171" s="13"/>
      <c r="D171" s="13"/>
      <c r="E171" s="13"/>
      <c r="F171" s="13"/>
      <c r="G171" s="13"/>
      <c r="H171" s="13"/>
      <c r="I171" s="13"/>
      <c r="J171" s="13"/>
    </row>
    <row r="172" spans="1:10" ht="12.75">
      <c r="A172" s="13"/>
      <c r="B172" s="13"/>
      <c r="C172" s="13"/>
      <c r="D172" s="13"/>
      <c r="E172" s="13"/>
      <c r="F172" s="13"/>
      <c r="G172" s="13"/>
      <c r="H172" s="13"/>
      <c r="I172" s="13"/>
      <c r="J172" s="13"/>
    </row>
  </sheetData>
  <sheetProtection/>
  <mergeCells count="61">
    <mergeCell ref="F53:G53"/>
    <mergeCell ref="I53:J53"/>
    <mergeCell ref="F50:G50"/>
    <mergeCell ref="I50:J50"/>
    <mergeCell ref="A31:J31"/>
    <mergeCell ref="A41:J41"/>
    <mergeCell ref="A49:C49"/>
    <mergeCell ref="F49:G49"/>
    <mergeCell ref="I49:J49"/>
    <mergeCell ref="A52:C52"/>
    <mergeCell ref="A32:J32"/>
    <mergeCell ref="A40:J40"/>
    <mergeCell ref="F52:G52"/>
    <mergeCell ref="I52:J52"/>
    <mergeCell ref="A15:C15"/>
    <mergeCell ref="D15:E15"/>
    <mergeCell ref="A16:C16"/>
    <mergeCell ref="A17:C17"/>
    <mergeCell ref="A26:C26"/>
    <mergeCell ref="A27:C27"/>
    <mergeCell ref="A10:J10"/>
    <mergeCell ref="A12:C12"/>
    <mergeCell ref="D12:E12"/>
    <mergeCell ref="A13:C13"/>
    <mergeCell ref="D13:E13"/>
    <mergeCell ref="E5:F5"/>
    <mergeCell ref="G5:H5"/>
    <mergeCell ref="I5:J5"/>
    <mergeCell ref="A7:J7"/>
    <mergeCell ref="A9:I9"/>
    <mergeCell ref="A1:J1"/>
    <mergeCell ref="A2:J2"/>
    <mergeCell ref="E4:F4"/>
    <mergeCell ref="G4:H4"/>
    <mergeCell ref="I4:J4"/>
    <mergeCell ref="A8:I8"/>
    <mergeCell ref="A18:C18"/>
    <mergeCell ref="A19:C19"/>
    <mergeCell ref="A20:C20"/>
    <mergeCell ref="A21:C21"/>
    <mergeCell ref="D26:E26"/>
    <mergeCell ref="D27:E27"/>
    <mergeCell ref="A25:C25"/>
    <mergeCell ref="A14:J14"/>
    <mergeCell ref="A28:C28"/>
    <mergeCell ref="A29:C29"/>
    <mergeCell ref="D16:E16"/>
    <mergeCell ref="D17:E17"/>
    <mergeCell ref="D18:E18"/>
    <mergeCell ref="D19:E19"/>
    <mergeCell ref="A22:C22"/>
    <mergeCell ref="A23:C23"/>
    <mergeCell ref="A24:C24"/>
    <mergeCell ref="D28:E28"/>
    <mergeCell ref="D29:E29"/>
    <mergeCell ref="D20:E20"/>
    <mergeCell ref="D21:E21"/>
    <mergeCell ref="D22:E22"/>
    <mergeCell ref="D23:E23"/>
    <mergeCell ref="D24:E24"/>
    <mergeCell ref="D25:E25"/>
  </mergeCells>
  <printOptions horizontalCentered="1"/>
  <pageMargins left="0.3937007874015748" right="0.3937007874015748" top="0.7874015748031497" bottom="0.3937007874015748" header="0.5118110236220472" footer="0.5118110236220472"/>
  <pageSetup horizontalDpi="600" verticalDpi="600" orientation="landscape" paperSize="9" scale="82" r:id="rId1"/>
  <rowBreaks count="1" manualBreakCount="1">
    <brk id="37" max="255" man="1"/>
  </rowBreaks>
</worksheet>
</file>

<file path=xl/worksheets/sheet10.xml><?xml version="1.0" encoding="utf-8"?>
<worksheet xmlns="http://schemas.openxmlformats.org/spreadsheetml/2006/main" xmlns:r="http://schemas.openxmlformats.org/officeDocument/2006/relationships">
  <sheetPr>
    <tabColor indexed="13"/>
  </sheetPr>
  <dimension ref="A1:M287"/>
  <sheetViews>
    <sheetView view="pageBreakPreview" zoomScaleSheetLayoutView="100" zoomScalePageLayoutView="0" workbookViewId="0" topLeftCell="A1">
      <selection activeCell="I207" sqref="I207"/>
    </sheetView>
  </sheetViews>
  <sheetFormatPr defaultColWidth="9.00390625" defaultRowHeight="12.75"/>
  <cols>
    <col min="2" max="2" width="39.375" style="0" customWidth="1"/>
    <col min="3" max="8" width="11.50390625" style="0" customWidth="1"/>
    <col min="9" max="9" width="13.125" style="0" customWidth="1"/>
    <col min="10" max="12" width="11.625" style="0" customWidth="1"/>
  </cols>
  <sheetData>
    <row r="1" spans="1:12" ht="15">
      <c r="A1" s="28" t="s">
        <v>149</v>
      </c>
      <c r="B1" s="28"/>
      <c r="C1" s="28"/>
      <c r="D1" s="28"/>
      <c r="E1" s="28"/>
      <c r="F1" s="28"/>
      <c r="G1" s="28"/>
      <c r="H1" s="28"/>
      <c r="I1" s="28"/>
      <c r="J1" s="28"/>
      <c r="K1" s="28"/>
      <c r="L1" s="13"/>
    </row>
    <row r="2" spans="1:12" ht="15">
      <c r="A2" s="28" t="s">
        <v>150</v>
      </c>
      <c r="B2" s="28"/>
      <c r="C2" s="28"/>
      <c r="D2" s="28"/>
      <c r="E2" s="28"/>
      <c r="F2" s="28"/>
      <c r="G2" s="28"/>
      <c r="H2" s="28"/>
      <c r="I2" s="28"/>
      <c r="J2" s="28"/>
      <c r="K2" s="28"/>
      <c r="L2" s="13"/>
    </row>
    <row r="3" spans="1:12" ht="12.75">
      <c r="A3" s="13"/>
      <c r="B3" s="13"/>
      <c r="C3" s="13"/>
      <c r="D3" s="13"/>
      <c r="E3" s="13"/>
      <c r="F3" s="13"/>
      <c r="G3" s="13"/>
      <c r="H3" s="13"/>
      <c r="I3" s="13"/>
      <c r="J3" s="16" t="s">
        <v>173</v>
      </c>
      <c r="K3" s="13"/>
      <c r="L3" s="13"/>
    </row>
    <row r="4" spans="1:12" ht="48" customHeight="1">
      <c r="A4" s="232" t="s">
        <v>47</v>
      </c>
      <c r="B4" s="232" t="s">
        <v>0</v>
      </c>
      <c r="C4" s="232" t="s">
        <v>48</v>
      </c>
      <c r="D4" s="232" t="s">
        <v>49</v>
      </c>
      <c r="E4" s="232" t="s">
        <v>84</v>
      </c>
      <c r="F4" s="232" t="s">
        <v>151</v>
      </c>
      <c r="G4" s="210" t="s">
        <v>50</v>
      </c>
      <c r="H4" s="232" t="s">
        <v>51</v>
      </c>
      <c r="I4" s="232"/>
      <c r="J4" s="232" t="s">
        <v>66</v>
      </c>
      <c r="K4" s="13"/>
      <c r="L4" s="13"/>
    </row>
    <row r="5" spans="1:12" ht="24">
      <c r="A5" s="232"/>
      <c r="B5" s="232"/>
      <c r="C5" s="232"/>
      <c r="D5" s="232"/>
      <c r="E5" s="232"/>
      <c r="F5" s="232"/>
      <c r="G5" s="211"/>
      <c r="H5" s="26" t="s">
        <v>52</v>
      </c>
      <c r="I5" s="26" t="s">
        <v>53</v>
      </c>
      <c r="J5" s="232"/>
      <c r="K5" s="13"/>
      <c r="L5" s="13"/>
    </row>
    <row r="6" spans="1:12" ht="12.75">
      <c r="A6" s="120">
        <v>1</v>
      </c>
      <c r="B6" s="120">
        <v>2</v>
      </c>
      <c r="C6" s="120">
        <v>3</v>
      </c>
      <c r="D6" s="120">
        <v>4</v>
      </c>
      <c r="E6" s="120">
        <v>5</v>
      </c>
      <c r="F6" s="120">
        <v>6</v>
      </c>
      <c r="G6" s="120" t="s">
        <v>108</v>
      </c>
      <c r="H6" s="120">
        <v>8</v>
      </c>
      <c r="I6" s="120">
        <v>9</v>
      </c>
      <c r="J6" s="120" t="s">
        <v>109</v>
      </c>
      <c r="K6" s="13"/>
      <c r="L6" s="13"/>
    </row>
    <row r="7" spans="1:12" ht="18.75" customHeight="1">
      <c r="A7" s="41">
        <f>'2020-2 (п. 1-7)'!A63</f>
        <v>2000</v>
      </c>
      <c r="B7" s="125" t="str">
        <f>'2020-2 (п. 1-7)'!B63</f>
        <v>Поточні видатки</v>
      </c>
      <c r="C7" s="148">
        <f>C8+C13+C29+C32+C36+C40</f>
        <v>2186100</v>
      </c>
      <c r="D7" s="148">
        <f>D8+D13+D29+D32+D36+D40</f>
        <v>2092444.94</v>
      </c>
      <c r="E7" s="149">
        <v>0</v>
      </c>
      <c r="F7" s="149">
        <v>0</v>
      </c>
      <c r="G7" s="149">
        <v>0</v>
      </c>
      <c r="H7" s="149">
        <v>0</v>
      </c>
      <c r="I7" s="149">
        <v>0</v>
      </c>
      <c r="J7" s="149">
        <v>0</v>
      </c>
      <c r="K7" s="13"/>
      <c r="L7" s="13"/>
    </row>
    <row r="8" spans="1:12" ht="27" customHeight="1">
      <c r="A8" s="41">
        <f>'2020-2 (п. 1-7)'!A64</f>
        <v>2100</v>
      </c>
      <c r="B8" s="125" t="str">
        <f>'2020-2 (п. 1-7)'!B64</f>
        <v>Оплата праці і нарахування на заробітну плату</v>
      </c>
      <c r="C8" s="148">
        <f>C9+C12</f>
        <v>1916200</v>
      </c>
      <c r="D8" s="148">
        <f>D9+D12</f>
        <v>1893329.2</v>
      </c>
      <c r="E8" s="149">
        <v>0</v>
      </c>
      <c r="F8" s="149">
        <v>0</v>
      </c>
      <c r="G8" s="149">
        <v>0</v>
      </c>
      <c r="H8" s="149">
        <v>0</v>
      </c>
      <c r="I8" s="149">
        <v>0</v>
      </c>
      <c r="J8" s="149">
        <v>0</v>
      </c>
      <c r="K8" s="13"/>
      <c r="L8" s="13"/>
    </row>
    <row r="9" spans="1:12" ht="18.75" customHeight="1">
      <c r="A9" s="41">
        <f>'2020-2 (п. 1-7)'!A65</f>
        <v>2110</v>
      </c>
      <c r="B9" s="125" t="str">
        <f>'2020-2 (п. 1-7)'!B65</f>
        <v>Оплата праці</v>
      </c>
      <c r="C9" s="148">
        <f>C10+C11</f>
        <v>1570600</v>
      </c>
      <c r="D9" s="148">
        <f>D10+D11</f>
        <v>1568767.73</v>
      </c>
      <c r="E9" s="149">
        <v>0</v>
      </c>
      <c r="F9" s="149">
        <v>0</v>
      </c>
      <c r="G9" s="149">
        <v>0</v>
      </c>
      <c r="H9" s="149">
        <v>0</v>
      </c>
      <c r="I9" s="149">
        <v>0</v>
      </c>
      <c r="J9" s="149">
        <v>0</v>
      </c>
      <c r="K9" s="13"/>
      <c r="L9" s="13"/>
    </row>
    <row r="10" spans="1:12" ht="18.75" customHeight="1">
      <c r="A10" s="41">
        <f>'2020-2 (п. 1-7)'!A66</f>
        <v>2111</v>
      </c>
      <c r="B10" s="125" t="str">
        <f>'2020-2 (п. 1-7)'!B66</f>
        <v>Заробітна плата</v>
      </c>
      <c r="C10" s="148">
        <v>1570600</v>
      </c>
      <c r="D10" s="148">
        <v>1568767.73</v>
      </c>
      <c r="E10" s="149">
        <v>0</v>
      </c>
      <c r="F10" s="149">
        <v>0</v>
      </c>
      <c r="G10" s="149">
        <v>0</v>
      </c>
      <c r="H10" s="149">
        <v>0</v>
      </c>
      <c r="I10" s="149">
        <v>0</v>
      </c>
      <c r="J10" s="149">
        <v>0</v>
      </c>
      <c r="K10" s="13"/>
      <c r="L10" s="13"/>
    </row>
    <row r="11" spans="1:12" ht="28.5" customHeight="1">
      <c r="A11" s="41">
        <f>'2020-2 (п. 1-7)'!A67</f>
        <v>2112</v>
      </c>
      <c r="B11" s="125" t="str">
        <f>'2020-2 (п. 1-7)'!B67</f>
        <v>Грошове забезпечення військослужбовців</v>
      </c>
      <c r="C11" s="149">
        <v>0</v>
      </c>
      <c r="D11" s="149">
        <v>0</v>
      </c>
      <c r="E11" s="149">
        <v>0</v>
      </c>
      <c r="F11" s="149">
        <v>0</v>
      </c>
      <c r="G11" s="149">
        <v>0</v>
      </c>
      <c r="H11" s="149">
        <v>0</v>
      </c>
      <c r="I11" s="149">
        <v>0</v>
      </c>
      <c r="J11" s="149">
        <v>0</v>
      </c>
      <c r="K11" s="13"/>
      <c r="L11" s="13"/>
    </row>
    <row r="12" spans="1:12" ht="18.75" customHeight="1">
      <c r="A12" s="41">
        <f>'2020-2 (п. 1-7)'!A68</f>
        <v>2120</v>
      </c>
      <c r="B12" s="125" t="str">
        <f>'2020-2 (п. 1-7)'!B68</f>
        <v>Нарахування на оплату праці</v>
      </c>
      <c r="C12" s="148">
        <v>345600</v>
      </c>
      <c r="D12" s="148">
        <v>324561.47</v>
      </c>
      <c r="E12" s="149">
        <v>0</v>
      </c>
      <c r="F12" s="149">
        <v>0</v>
      </c>
      <c r="G12" s="149">
        <v>0</v>
      </c>
      <c r="H12" s="149">
        <v>0</v>
      </c>
      <c r="I12" s="149">
        <v>0</v>
      </c>
      <c r="J12" s="149">
        <v>0</v>
      </c>
      <c r="K12" s="13"/>
      <c r="L12" s="13"/>
    </row>
    <row r="13" spans="1:12" ht="18.75" customHeight="1">
      <c r="A13" s="41">
        <f>'2020-2 (п. 1-7)'!A69</f>
        <v>2200</v>
      </c>
      <c r="B13" s="125" t="str">
        <f>'2020-2 (п. 1-7)'!B69</f>
        <v>Використання товарів і послуг</v>
      </c>
      <c r="C13" s="148">
        <f>C14+C15+C16+C17+C18+C19+C20+C26</f>
        <v>266900</v>
      </c>
      <c r="D13" s="148">
        <f>D14+D15+D16+D17+D18+D19+D20+D26</f>
        <v>197353.74000000002</v>
      </c>
      <c r="E13" s="149">
        <v>0</v>
      </c>
      <c r="F13" s="149">
        <v>0</v>
      </c>
      <c r="G13" s="149">
        <v>0</v>
      </c>
      <c r="H13" s="149">
        <v>0</v>
      </c>
      <c r="I13" s="149">
        <v>0</v>
      </c>
      <c r="J13" s="149">
        <v>0</v>
      </c>
      <c r="K13" s="13"/>
      <c r="L13" s="13"/>
    </row>
    <row r="14" spans="1:12" ht="27" customHeight="1">
      <c r="A14" s="41">
        <f>'2020-2 (п. 1-7)'!A70</f>
        <v>2210</v>
      </c>
      <c r="B14" s="125" t="str">
        <f>'2020-2 (п. 1-7)'!B70</f>
        <v>Предмети, матеріали, обладнання та інвентар</v>
      </c>
      <c r="C14" s="148">
        <v>28700</v>
      </c>
      <c r="D14" s="148">
        <v>28700</v>
      </c>
      <c r="E14" s="149">
        <v>0</v>
      </c>
      <c r="F14" s="149">
        <v>0</v>
      </c>
      <c r="G14" s="149">
        <v>0</v>
      </c>
      <c r="H14" s="149">
        <v>0</v>
      </c>
      <c r="I14" s="149">
        <v>0</v>
      </c>
      <c r="J14" s="149">
        <v>0</v>
      </c>
      <c r="K14" s="13"/>
      <c r="L14" s="13"/>
    </row>
    <row r="15" spans="1:12" ht="28.5" customHeight="1">
      <c r="A15" s="41">
        <f>'2020-2 (п. 1-7)'!A71</f>
        <v>2220</v>
      </c>
      <c r="B15" s="125" t="str">
        <f>'2020-2 (п. 1-7)'!B71</f>
        <v>Медикаменти та перев'язувальні матеріали</v>
      </c>
      <c r="C15" s="149">
        <v>0</v>
      </c>
      <c r="D15" s="149">
        <v>0</v>
      </c>
      <c r="E15" s="149">
        <v>0</v>
      </c>
      <c r="F15" s="149">
        <v>0</v>
      </c>
      <c r="G15" s="149">
        <v>0</v>
      </c>
      <c r="H15" s="149">
        <v>0</v>
      </c>
      <c r="I15" s="149">
        <v>0</v>
      </c>
      <c r="J15" s="149">
        <v>0</v>
      </c>
      <c r="K15" s="13"/>
      <c r="L15" s="13"/>
    </row>
    <row r="16" spans="1:12" ht="20.25" customHeight="1">
      <c r="A16" s="41">
        <f>'2020-2 (п. 1-7)'!A72</f>
        <v>2230</v>
      </c>
      <c r="B16" s="125" t="str">
        <f>'2020-2 (п. 1-7)'!B72</f>
        <v>Продукти харчування</v>
      </c>
      <c r="C16" s="149">
        <v>0</v>
      </c>
      <c r="D16" s="149">
        <v>0</v>
      </c>
      <c r="E16" s="149">
        <v>0</v>
      </c>
      <c r="F16" s="149">
        <v>0</v>
      </c>
      <c r="G16" s="149">
        <v>0</v>
      </c>
      <c r="H16" s="149">
        <v>0</v>
      </c>
      <c r="I16" s="149">
        <v>0</v>
      </c>
      <c r="J16" s="149">
        <v>0</v>
      </c>
      <c r="K16" s="13"/>
      <c r="L16" s="13"/>
    </row>
    <row r="17" spans="1:12" ht="24" customHeight="1">
      <c r="A17" s="41">
        <f>'2020-2 (п. 1-7)'!A73</f>
        <v>2240</v>
      </c>
      <c r="B17" s="125" t="str">
        <f>'2020-2 (п. 1-7)'!B73</f>
        <v>Оплата послуг (крім комунальних)</v>
      </c>
      <c r="C17" s="148">
        <v>177100</v>
      </c>
      <c r="D17" s="148">
        <v>147601.84</v>
      </c>
      <c r="E17" s="149">
        <v>0</v>
      </c>
      <c r="F17" s="149">
        <v>0</v>
      </c>
      <c r="G17" s="149">
        <v>0</v>
      </c>
      <c r="H17" s="149">
        <v>0</v>
      </c>
      <c r="I17" s="149">
        <v>0</v>
      </c>
      <c r="J17" s="149">
        <v>0</v>
      </c>
      <c r="K17" s="13"/>
      <c r="L17" s="13"/>
    </row>
    <row r="18" spans="1:12" ht="17.25" customHeight="1">
      <c r="A18" s="41">
        <f>'2020-2 (п. 1-7)'!A74</f>
        <v>2250</v>
      </c>
      <c r="B18" s="125" t="str">
        <f>'2020-2 (п. 1-7)'!B74</f>
        <v>Видатки на відрядження</v>
      </c>
      <c r="C18" s="148">
        <v>12000</v>
      </c>
      <c r="D18" s="148">
        <v>1856.2</v>
      </c>
      <c r="E18" s="149">
        <v>0</v>
      </c>
      <c r="F18" s="149">
        <v>0</v>
      </c>
      <c r="G18" s="149">
        <v>0</v>
      </c>
      <c r="H18" s="149">
        <v>0</v>
      </c>
      <c r="I18" s="149">
        <v>0</v>
      </c>
      <c r="J18" s="149">
        <v>0</v>
      </c>
      <c r="K18" s="13"/>
      <c r="L18" s="13"/>
    </row>
    <row r="19" spans="1:12" ht="29.25" customHeight="1">
      <c r="A19" s="41">
        <f>'2020-2 (п. 1-7)'!A75</f>
        <v>2260</v>
      </c>
      <c r="B19" s="125" t="str">
        <f>'2020-2 (п. 1-7)'!B75</f>
        <v>Видатки та заходи спеціального призначення</v>
      </c>
      <c r="C19" s="149">
        <v>0</v>
      </c>
      <c r="D19" s="149">
        <v>0</v>
      </c>
      <c r="E19" s="149">
        <v>0</v>
      </c>
      <c r="F19" s="149">
        <v>0</v>
      </c>
      <c r="G19" s="149">
        <v>0</v>
      </c>
      <c r="H19" s="149">
        <v>0</v>
      </c>
      <c r="I19" s="149">
        <v>0</v>
      </c>
      <c r="J19" s="149">
        <v>0</v>
      </c>
      <c r="K19" s="13"/>
      <c r="L19" s="13"/>
    </row>
    <row r="20" spans="1:12" ht="27" customHeight="1">
      <c r="A20" s="41">
        <f>'2020-2 (п. 1-7)'!A76</f>
        <v>2270</v>
      </c>
      <c r="B20" s="125" t="str">
        <f>'2020-2 (п. 1-7)'!B76</f>
        <v>Оплата комунальних послуг та енергоносієв</v>
      </c>
      <c r="C20" s="148">
        <f>+C21+C22+C23+C24+C25</f>
        <v>49100</v>
      </c>
      <c r="D20" s="148">
        <f>+D21+D22+D23+D24+D25</f>
        <v>19195.7</v>
      </c>
      <c r="E20" s="149">
        <v>0</v>
      </c>
      <c r="F20" s="149">
        <v>0</v>
      </c>
      <c r="G20" s="149">
        <v>0</v>
      </c>
      <c r="H20" s="149">
        <v>0</v>
      </c>
      <c r="I20" s="149">
        <v>0</v>
      </c>
      <c r="J20" s="149">
        <v>0</v>
      </c>
      <c r="K20" s="13"/>
      <c r="L20" s="13"/>
    </row>
    <row r="21" spans="1:12" ht="21" customHeight="1">
      <c r="A21" s="41">
        <f>'2020-2 (п. 1-7)'!A77</f>
        <v>2271</v>
      </c>
      <c r="B21" s="125" t="str">
        <f>'2020-2 (п. 1-7)'!B77</f>
        <v>Оплата теплопостачання</v>
      </c>
      <c r="C21" s="148">
        <v>0</v>
      </c>
      <c r="D21" s="148">
        <v>0</v>
      </c>
      <c r="E21" s="149">
        <v>0</v>
      </c>
      <c r="F21" s="149">
        <v>0</v>
      </c>
      <c r="G21" s="149">
        <v>0</v>
      </c>
      <c r="H21" s="149">
        <v>0</v>
      </c>
      <c r="I21" s="149">
        <v>0</v>
      </c>
      <c r="J21" s="149">
        <v>0</v>
      </c>
      <c r="K21" s="13"/>
      <c r="L21" s="13"/>
    </row>
    <row r="22" spans="1:12" ht="27" customHeight="1">
      <c r="A22" s="41">
        <f>'2020-2 (п. 1-7)'!A78</f>
        <v>2272</v>
      </c>
      <c r="B22" s="125" t="str">
        <f>'2020-2 (п. 1-7)'!B78</f>
        <v>Оплата водопостачання і водовідведення</v>
      </c>
      <c r="C22" s="148">
        <v>0</v>
      </c>
      <c r="D22" s="148">
        <v>0</v>
      </c>
      <c r="E22" s="149">
        <v>0</v>
      </c>
      <c r="F22" s="149">
        <v>0</v>
      </c>
      <c r="G22" s="149">
        <v>0</v>
      </c>
      <c r="H22" s="149">
        <v>0</v>
      </c>
      <c r="I22" s="149">
        <v>0</v>
      </c>
      <c r="J22" s="149">
        <v>0</v>
      </c>
      <c r="K22" s="13"/>
      <c r="L22" s="13"/>
    </row>
    <row r="23" spans="1:12" ht="15.75" customHeight="1">
      <c r="A23" s="41">
        <f>'2020-2 (п. 1-7)'!A79</f>
        <v>2273</v>
      </c>
      <c r="B23" s="125" t="str">
        <f>'2020-2 (п. 1-7)'!B79</f>
        <v>Оплата електроенергії</v>
      </c>
      <c r="C23" s="148">
        <v>49100</v>
      </c>
      <c r="D23" s="148">
        <v>19195.7</v>
      </c>
      <c r="E23" s="149">
        <v>0</v>
      </c>
      <c r="F23" s="149">
        <v>0</v>
      </c>
      <c r="G23" s="149">
        <v>0</v>
      </c>
      <c r="H23" s="149">
        <v>0</v>
      </c>
      <c r="I23" s="149">
        <v>0</v>
      </c>
      <c r="J23" s="149">
        <v>0</v>
      </c>
      <c r="K23" s="13"/>
      <c r="L23" s="13"/>
    </row>
    <row r="24" spans="1:12" ht="23.25" customHeight="1">
      <c r="A24" s="41">
        <f>'2020-2 (п. 1-7)'!A80</f>
        <v>2274</v>
      </c>
      <c r="B24" s="125" t="str">
        <f>'2020-2 (п. 1-7)'!B80</f>
        <v>Оплата природного газу</v>
      </c>
      <c r="C24" s="148"/>
      <c r="D24" s="148"/>
      <c r="E24" s="149">
        <v>0</v>
      </c>
      <c r="F24" s="149">
        <v>0</v>
      </c>
      <c r="G24" s="149">
        <v>0</v>
      </c>
      <c r="H24" s="149">
        <v>0</v>
      </c>
      <c r="I24" s="149">
        <v>0</v>
      </c>
      <c r="J24" s="149">
        <v>0</v>
      </c>
      <c r="K24" s="13"/>
      <c r="L24" s="13"/>
    </row>
    <row r="25" spans="1:12" ht="19.5" customHeight="1">
      <c r="A25" s="41">
        <f>'2020-2 (п. 1-7)'!A81</f>
        <v>2275</v>
      </c>
      <c r="B25" s="125" t="str">
        <f>'2020-2 (п. 1-7)'!B81</f>
        <v>Оплата інших енергоносієв</v>
      </c>
      <c r="C25" s="148">
        <f>+C27+C28</f>
        <v>0</v>
      </c>
      <c r="D25" s="148">
        <f>+D27+D28</f>
        <v>0</v>
      </c>
      <c r="E25" s="149">
        <v>0</v>
      </c>
      <c r="F25" s="149">
        <v>0</v>
      </c>
      <c r="G25" s="149">
        <v>0</v>
      </c>
      <c r="H25" s="149">
        <v>0</v>
      </c>
      <c r="I25" s="149">
        <v>0</v>
      </c>
      <c r="J25" s="149">
        <v>0</v>
      </c>
      <c r="K25" s="13"/>
      <c r="L25" s="13"/>
    </row>
    <row r="26" spans="1:12" ht="42" customHeight="1">
      <c r="A26" s="41">
        <f>'2020-2 (п. 1-7)'!A82</f>
        <v>2280</v>
      </c>
      <c r="B26" s="125" t="str">
        <f>'2020-2 (п. 1-7)'!B82</f>
        <v>Дослідження і розробки, видатки державного (регіонального) значення</v>
      </c>
      <c r="C26" s="149">
        <v>0</v>
      </c>
      <c r="D26" s="149">
        <v>0</v>
      </c>
      <c r="E26" s="149">
        <v>0</v>
      </c>
      <c r="F26" s="149">
        <v>0</v>
      </c>
      <c r="G26" s="149">
        <v>0</v>
      </c>
      <c r="H26" s="149">
        <v>0</v>
      </c>
      <c r="I26" s="149">
        <v>0</v>
      </c>
      <c r="J26" s="149">
        <v>0</v>
      </c>
      <c r="K26" s="13"/>
      <c r="L26" s="13"/>
    </row>
    <row r="27" spans="1:12" ht="51" customHeight="1">
      <c r="A27" s="41">
        <f>'2020-2 (п. 1-7)'!A83</f>
        <v>2281</v>
      </c>
      <c r="B27" s="125" t="str">
        <f>'2020-2 (п. 1-7)'!B83</f>
        <v>Дослідження і розробки, окремі заходи розвитку по реалізації державних (регіональних) програм</v>
      </c>
      <c r="C27" s="149">
        <v>0</v>
      </c>
      <c r="D27" s="149">
        <v>0</v>
      </c>
      <c r="E27" s="149">
        <v>0</v>
      </c>
      <c r="F27" s="149">
        <v>0</v>
      </c>
      <c r="G27" s="149">
        <v>0</v>
      </c>
      <c r="H27" s="149">
        <v>0</v>
      </c>
      <c r="I27" s="149">
        <v>0</v>
      </c>
      <c r="J27" s="149">
        <v>0</v>
      </c>
      <c r="K27" s="13"/>
      <c r="L27" s="13"/>
    </row>
    <row r="28" spans="1:12" ht="54" customHeight="1">
      <c r="A28" s="41">
        <f>'2020-2 (п. 1-7)'!A84</f>
        <v>2282</v>
      </c>
      <c r="B28" s="125" t="str">
        <f>'2020-2 (п. 1-7)'!B84</f>
        <v>Окремі заходи по реалізаціє державних (регіональних) програм, не віднесені до заходів розвитку</v>
      </c>
      <c r="C28" s="149">
        <v>0</v>
      </c>
      <c r="D28" s="149">
        <v>0</v>
      </c>
      <c r="E28" s="149">
        <v>0</v>
      </c>
      <c r="F28" s="149">
        <v>0</v>
      </c>
      <c r="G28" s="149">
        <v>0</v>
      </c>
      <c r="H28" s="149">
        <v>0</v>
      </c>
      <c r="I28" s="149">
        <v>0</v>
      </c>
      <c r="J28" s="149">
        <v>0</v>
      </c>
      <c r="K28" s="13"/>
      <c r="L28" s="13"/>
    </row>
    <row r="29" spans="1:12" ht="27" customHeight="1">
      <c r="A29" s="41">
        <f>'2020-2 (п. 1-7)'!A85</f>
        <v>2400</v>
      </c>
      <c r="B29" s="125" t="str">
        <f>'2020-2 (п. 1-7)'!B85</f>
        <v>Обслуговування боргових зобов'язань</v>
      </c>
      <c r="C29" s="148">
        <f>+C30+C31</f>
        <v>0</v>
      </c>
      <c r="D29" s="148">
        <f>+D30+D31</f>
        <v>0</v>
      </c>
      <c r="E29" s="149">
        <v>0</v>
      </c>
      <c r="F29" s="149">
        <v>0</v>
      </c>
      <c r="G29" s="149">
        <v>0</v>
      </c>
      <c r="H29" s="149">
        <v>0</v>
      </c>
      <c r="I29" s="149">
        <v>0</v>
      </c>
      <c r="J29" s="149">
        <v>0</v>
      </c>
      <c r="K29" s="13"/>
      <c r="L29" s="13"/>
    </row>
    <row r="30" spans="1:12" ht="30" customHeight="1">
      <c r="A30" s="41">
        <f>'2020-2 (п. 1-7)'!A86</f>
        <v>2410</v>
      </c>
      <c r="B30" s="125" t="str">
        <f>'2020-2 (п. 1-7)'!B86</f>
        <v>Обслуговування внутрішніх боргових зобов'язань</v>
      </c>
      <c r="C30" s="148">
        <v>0</v>
      </c>
      <c r="D30" s="148">
        <v>0</v>
      </c>
      <c r="E30" s="149">
        <v>0</v>
      </c>
      <c r="F30" s="149">
        <v>0</v>
      </c>
      <c r="G30" s="149">
        <v>0</v>
      </c>
      <c r="H30" s="149">
        <v>0</v>
      </c>
      <c r="I30" s="149">
        <v>0</v>
      </c>
      <c r="J30" s="149">
        <v>0</v>
      </c>
      <c r="K30" s="13"/>
      <c r="L30" s="13"/>
    </row>
    <row r="31" spans="1:12" ht="32.25" customHeight="1">
      <c r="A31" s="41">
        <f>'2020-2 (п. 1-7)'!A87</f>
        <v>2420</v>
      </c>
      <c r="B31" s="125" t="str">
        <f>'2020-2 (п. 1-7)'!B87</f>
        <v>Обслуговування зовнішніх боргових зобов'язань</v>
      </c>
      <c r="C31" s="148">
        <v>0</v>
      </c>
      <c r="D31" s="148">
        <v>0</v>
      </c>
      <c r="E31" s="149">
        <v>0</v>
      </c>
      <c r="F31" s="149">
        <v>0</v>
      </c>
      <c r="G31" s="149">
        <v>0</v>
      </c>
      <c r="H31" s="149">
        <v>0</v>
      </c>
      <c r="I31" s="149">
        <v>0</v>
      </c>
      <c r="J31" s="149">
        <v>0</v>
      </c>
      <c r="K31" s="13"/>
      <c r="L31" s="13"/>
    </row>
    <row r="32" spans="1:12" ht="21" customHeight="1">
      <c r="A32" s="41">
        <f>'2020-2 (п. 1-7)'!A88</f>
        <v>2600</v>
      </c>
      <c r="B32" s="125" t="str">
        <f>'2020-2 (п. 1-7)'!B88</f>
        <v>Поточні трансферти</v>
      </c>
      <c r="C32" s="148">
        <f>+C33+C34+C35</f>
        <v>0</v>
      </c>
      <c r="D32" s="148">
        <f>+D33+D34+D35</f>
        <v>0</v>
      </c>
      <c r="E32" s="149">
        <v>0</v>
      </c>
      <c r="F32" s="149">
        <v>0</v>
      </c>
      <c r="G32" s="149">
        <v>0</v>
      </c>
      <c r="H32" s="149">
        <v>0</v>
      </c>
      <c r="I32" s="149">
        <v>0</v>
      </c>
      <c r="J32" s="149">
        <v>0</v>
      </c>
      <c r="K32" s="13"/>
      <c r="L32" s="13"/>
    </row>
    <row r="33" spans="1:12" ht="33.75" customHeight="1">
      <c r="A33" s="41">
        <f>'2020-2 (п. 1-7)'!A89</f>
        <v>2610</v>
      </c>
      <c r="B33" s="125" t="str">
        <f>'2020-2 (п. 1-7)'!B89</f>
        <v>Субсидіє та поточні трансферти підприємствам  (установам, організаціям)</v>
      </c>
      <c r="C33" s="149">
        <v>0</v>
      </c>
      <c r="D33" s="149">
        <v>0</v>
      </c>
      <c r="E33" s="149">
        <v>0</v>
      </c>
      <c r="F33" s="149">
        <v>0</v>
      </c>
      <c r="G33" s="149">
        <v>0</v>
      </c>
      <c r="H33" s="149">
        <v>0</v>
      </c>
      <c r="I33" s="149">
        <v>0</v>
      </c>
      <c r="J33" s="149">
        <v>0</v>
      </c>
      <c r="K33" s="13"/>
      <c r="L33" s="13"/>
    </row>
    <row r="34" spans="1:12" ht="33.75" customHeight="1">
      <c r="A34" s="41">
        <f>'2020-2 (п. 1-7)'!A90</f>
        <v>2620</v>
      </c>
      <c r="B34" s="125" t="str">
        <f>'2020-2 (п. 1-7)'!B90</f>
        <v>Трансферти органам державного управління інших рівнів</v>
      </c>
      <c r="C34" s="149">
        <v>0</v>
      </c>
      <c r="D34" s="149">
        <v>0</v>
      </c>
      <c r="E34" s="149">
        <v>0</v>
      </c>
      <c r="F34" s="149">
        <v>0</v>
      </c>
      <c r="G34" s="149">
        <v>0</v>
      </c>
      <c r="H34" s="149">
        <v>0</v>
      </c>
      <c r="I34" s="149">
        <v>0</v>
      </c>
      <c r="J34" s="149">
        <v>0</v>
      </c>
      <c r="K34" s="13"/>
      <c r="L34" s="13"/>
    </row>
    <row r="35" spans="1:12" ht="39.75" customHeight="1">
      <c r="A35" s="41">
        <f>'2020-2 (п. 1-7)'!A91</f>
        <v>2630</v>
      </c>
      <c r="B35" s="125" t="str">
        <f>'2020-2 (п. 1-7)'!B91</f>
        <v>Трансферти урядам зарубіжних країн та міжнародним організаціям</v>
      </c>
      <c r="C35" s="149">
        <v>0</v>
      </c>
      <c r="D35" s="149">
        <v>0</v>
      </c>
      <c r="E35" s="149">
        <v>0</v>
      </c>
      <c r="F35" s="149">
        <v>0</v>
      </c>
      <c r="G35" s="149">
        <v>0</v>
      </c>
      <c r="H35" s="149">
        <v>0</v>
      </c>
      <c r="I35" s="149">
        <v>0</v>
      </c>
      <c r="J35" s="149">
        <v>0</v>
      </c>
      <c r="K35" s="13"/>
      <c r="L35" s="13"/>
    </row>
    <row r="36" spans="1:12" ht="18" customHeight="1">
      <c r="A36" s="41">
        <f>'2020-2 (п. 1-7)'!A92</f>
        <v>2700</v>
      </c>
      <c r="B36" s="125" t="str">
        <f>'2020-2 (п. 1-7)'!B92</f>
        <v>Соціальне забезпечення</v>
      </c>
      <c r="C36" s="148">
        <f>+C37+C38+C39</f>
        <v>0</v>
      </c>
      <c r="D36" s="148">
        <f>+D37+D38+D39</f>
        <v>0</v>
      </c>
      <c r="E36" s="149">
        <v>0</v>
      </c>
      <c r="F36" s="149">
        <v>0</v>
      </c>
      <c r="G36" s="149">
        <v>0</v>
      </c>
      <c r="H36" s="149">
        <v>0</v>
      </c>
      <c r="I36" s="149">
        <v>0</v>
      </c>
      <c r="J36" s="149">
        <v>0</v>
      </c>
      <c r="K36" s="13"/>
      <c r="L36" s="13"/>
    </row>
    <row r="37" spans="1:12" ht="15.75" customHeight="1">
      <c r="A37" s="41">
        <f>'2020-2 (п. 1-7)'!A93</f>
        <v>2710</v>
      </c>
      <c r="B37" s="125" t="str">
        <f>'2020-2 (п. 1-7)'!B93</f>
        <v>Виплата пенсій і допомоги</v>
      </c>
      <c r="C37" s="149">
        <v>0</v>
      </c>
      <c r="D37" s="149">
        <v>0</v>
      </c>
      <c r="E37" s="149">
        <v>0</v>
      </c>
      <c r="F37" s="149">
        <v>0</v>
      </c>
      <c r="G37" s="149">
        <v>0</v>
      </c>
      <c r="H37" s="149">
        <v>0</v>
      </c>
      <c r="I37" s="149">
        <v>0</v>
      </c>
      <c r="J37" s="149">
        <v>0</v>
      </c>
      <c r="K37" s="13"/>
      <c r="L37" s="13"/>
    </row>
    <row r="38" spans="1:12" ht="18" customHeight="1">
      <c r="A38" s="41">
        <f>'2020-2 (п. 1-7)'!A94</f>
        <v>2720</v>
      </c>
      <c r="B38" s="125" t="str">
        <f>'2020-2 (п. 1-7)'!B94</f>
        <v>Стипендії</v>
      </c>
      <c r="C38" s="149">
        <v>0</v>
      </c>
      <c r="D38" s="149">
        <v>0</v>
      </c>
      <c r="E38" s="149">
        <v>0</v>
      </c>
      <c r="F38" s="149">
        <v>0</v>
      </c>
      <c r="G38" s="149">
        <v>0</v>
      </c>
      <c r="H38" s="149">
        <v>0</v>
      </c>
      <c r="I38" s="149">
        <v>0</v>
      </c>
      <c r="J38" s="149">
        <v>0</v>
      </c>
      <c r="K38" s="13"/>
      <c r="L38" s="13"/>
    </row>
    <row r="39" spans="1:12" ht="20.25" customHeight="1">
      <c r="A39" s="41">
        <f>'2020-2 (п. 1-7)'!A95</f>
        <v>2730</v>
      </c>
      <c r="B39" s="125" t="str">
        <f>'2020-2 (п. 1-7)'!B95</f>
        <v>Інші виплати населенню</v>
      </c>
      <c r="C39" s="149">
        <v>0</v>
      </c>
      <c r="D39" s="149">
        <v>0</v>
      </c>
      <c r="E39" s="149">
        <v>0</v>
      </c>
      <c r="F39" s="149">
        <v>0</v>
      </c>
      <c r="G39" s="149">
        <v>0</v>
      </c>
      <c r="H39" s="149">
        <v>0</v>
      </c>
      <c r="I39" s="149">
        <v>0</v>
      </c>
      <c r="J39" s="149">
        <v>0</v>
      </c>
      <c r="K39" s="13"/>
      <c r="L39" s="13"/>
    </row>
    <row r="40" spans="1:12" ht="21" customHeight="1">
      <c r="A40" s="41">
        <f>'2020-2 (п. 1-7)'!A96</f>
        <v>2800</v>
      </c>
      <c r="B40" s="125" t="str">
        <f>'2020-2 (п. 1-7)'!B96</f>
        <v>Інші видатки</v>
      </c>
      <c r="C40" s="149">
        <v>3000</v>
      </c>
      <c r="D40" s="149">
        <v>1762</v>
      </c>
      <c r="E40" s="149">
        <v>0</v>
      </c>
      <c r="F40" s="149">
        <v>0</v>
      </c>
      <c r="G40" s="149">
        <v>0</v>
      </c>
      <c r="H40" s="149">
        <v>0</v>
      </c>
      <c r="I40" s="149">
        <v>0</v>
      </c>
      <c r="J40" s="149">
        <v>0</v>
      </c>
      <c r="K40" s="13"/>
      <c r="L40" s="13"/>
    </row>
    <row r="41" spans="1:12" ht="18.75" customHeight="1">
      <c r="A41" s="41">
        <f>'2020-2 (п. 1-7)'!A97</f>
        <v>0</v>
      </c>
      <c r="B41" s="125" t="str">
        <f>'2020-2 (п. 1-7)'!B97</f>
        <v>ВСЬОГО</v>
      </c>
      <c r="C41" s="150">
        <f>C7</f>
        <v>2186100</v>
      </c>
      <c r="D41" s="150">
        <f>D7</f>
        <v>2092444.94</v>
      </c>
      <c r="E41" s="149">
        <v>0</v>
      </c>
      <c r="F41" s="149">
        <v>0</v>
      </c>
      <c r="G41" s="149">
        <v>0</v>
      </c>
      <c r="H41" s="149">
        <v>0</v>
      </c>
      <c r="I41" s="149">
        <v>0</v>
      </c>
      <c r="J41" s="149">
        <v>0</v>
      </c>
      <c r="K41" s="13"/>
      <c r="L41" s="13"/>
    </row>
    <row r="42" spans="1:12" ht="21" customHeight="1">
      <c r="A42" s="41">
        <f>'2020-2 (п. 1-7)'!A98</f>
        <v>3000</v>
      </c>
      <c r="B42" s="125" t="str">
        <f>'2020-2 (п. 1-7)'!B98</f>
        <v>Капітальні видатки</v>
      </c>
      <c r="C42" s="149">
        <v>0</v>
      </c>
      <c r="D42" s="149">
        <v>0</v>
      </c>
      <c r="E42" s="149">
        <v>0</v>
      </c>
      <c r="F42" s="149">
        <v>0</v>
      </c>
      <c r="G42" s="149">
        <v>0</v>
      </c>
      <c r="H42" s="149">
        <v>0</v>
      </c>
      <c r="I42" s="149">
        <v>0</v>
      </c>
      <c r="J42" s="149">
        <v>0</v>
      </c>
      <c r="K42" s="13"/>
      <c r="L42" s="13"/>
    </row>
    <row r="43" spans="1:12" ht="27" customHeight="1">
      <c r="A43" s="41">
        <f>'2020-2 (п. 1-7)'!A99</f>
        <v>3100</v>
      </c>
      <c r="B43" s="125" t="str">
        <f>'2020-2 (п. 1-7)'!B99</f>
        <v>Придбання основного капіталу</v>
      </c>
      <c r="C43" s="149">
        <v>0</v>
      </c>
      <c r="D43" s="149">
        <v>0</v>
      </c>
      <c r="E43" s="149">
        <v>0</v>
      </c>
      <c r="F43" s="149">
        <v>0</v>
      </c>
      <c r="G43" s="149">
        <v>0</v>
      </c>
      <c r="H43" s="149">
        <v>0</v>
      </c>
      <c r="I43" s="149">
        <v>0</v>
      </c>
      <c r="J43" s="149">
        <v>0</v>
      </c>
      <c r="K43" s="13"/>
      <c r="L43" s="13"/>
    </row>
    <row r="44" spans="1:12" ht="33.75" customHeight="1">
      <c r="A44" s="41">
        <f>'2020-2 (п. 1-7)'!A100</f>
        <v>3110</v>
      </c>
      <c r="B44" s="125" t="str">
        <f>'2020-2 (п. 1-7)'!B100</f>
        <v>Придбання обладнання і предметів довгострокового  користування</v>
      </c>
      <c r="C44" s="149">
        <v>50000</v>
      </c>
      <c r="D44" s="149">
        <v>49230</v>
      </c>
      <c r="E44" s="149">
        <v>0</v>
      </c>
      <c r="F44" s="149">
        <v>0</v>
      </c>
      <c r="G44" s="149">
        <v>0</v>
      </c>
      <c r="H44" s="149">
        <v>0</v>
      </c>
      <c r="I44" s="149">
        <v>0</v>
      </c>
      <c r="J44" s="149">
        <v>0</v>
      </c>
      <c r="K44" s="13"/>
      <c r="L44" s="13"/>
    </row>
    <row r="45" spans="1:12" ht="30" customHeight="1">
      <c r="A45" s="41">
        <f>'2020-2 (п. 1-7)'!A101</f>
        <v>3120</v>
      </c>
      <c r="B45" s="125" t="str">
        <f>'2020-2 (п. 1-7)'!B101</f>
        <v>Капітальне будівництво (придбання)</v>
      </c>
      <c r="C45" s="149">
        <v>0</v>
      </c>
      <c r="D45" s="149">
        <v>0</v>
      </c>
      <c r="E45" s="149">
        <v>0</v>
      </c>
      <c r="F45" s="149">
        <v>0</v>
      </c>
      <c r="G45" s="149">
        <v>0</v>
      </c>
      <c r="H45" s="149">
        <v>0</v>
      </c>
      <c r="I45" s="149">
        <v>0</v>
      </c>
      <c r="J45" s="149">
        <v>0</v>
      </c>
      <c r="K45" s="13"/>
      <c r="L45" s="13"/>
    </row>
    <row r="46" spans="1:12" ht="30" customHeight="1">
      <c r="A46" s="41">
        <f>'2020-2 (п. 1-7)'!A102</f>
        <v>3121</v>
      </c>
      <c r="B46" s="125" t="str">
        <f>'2020-2 (п. 1-7)'!B102</f>
        <v>Капітальне будівництво (придбання) житла</v>
      </c>
      <c r="C46" s="149">
        <v>0</v>
      </c>
      <c r="D46" s="149">
        <v>0</v>
      </c>
      <c r="E46" s="149">
        <v>0</v>
      </c>
      <c r="F46" s="149">
        <v>0</v>
      </c>
      <c r="G46" s="149">
        <v>0</v>
      </c>
      <c r="H46" s="149">
        <v>0</v>
      </c>
      <c r="I46" s="149">
        <v>0</v>
      </c>
      <c r="J46" s="149">
        <v>0</v>
      </c>
      <c r="K46" s="13"/>
      <c r="L46" s="13"/>
    </row>
    <row r="47" spans="1:12" ht="30" customHeight="1">
      <c r="A47" s="41">
        <f>'2020-2 (п. 1-7)'!A103</f>
        <v>3122</v>
      </c>
      <c r="B47" s="125" t="str">
        <f>'2020-2 (п. 1-7)'!B103</f>
        <v>Капітальне будівництво (придбання) інших об'єктів</v>
      </c>
      <c r="C47" s="149">
        <v>0</v>
      </c>
      <c r="D47" s="149">
        <v>0</v>
      </c>
      <c r="E47" s="149">
        <v>0</v>
      </c>
      <c r="F47" s="149">
        <v>0</v>
      </c>
      <c r="G47" s="149">
        <v>0</v>
      </c>
      <c r="H47" s="149">
        <v>0</v>
      </c>
      <c r="I47" s="149">
        <v>0</v>
      </c>
      <c r="J47" s="149">
        <v>0</v>
      </c>
      <c r="K47" s="13"/>
      <c r="L47" s="13"/>
    </row>
    <row r="48" spans="1:12" ht="21.75" customHeight="1">
      <c r="A48" s="41">
        <f>'2020-2 (п. 1-7)'!A104</f>
        <v>3130</v>
      </c>
      <c r="B48" s="125" t="str">
        <f>'2020-2 (п. 1-7)'!B104</f>
        <v>Капітальний ремонт</v>
      </c>
      <c r="C48" s="149">
        <v>0</v>
      </c>
      <c r="D48" s="149">
        <v>0</v>
      </c>
      <c r="E48" s="149">
        <v>0</v>
      </c>
      <c r="F48" s="149">
        <v>0</v>
      </c>
      <c r="G48" s="149">
        <v>0</v>
      </c>
      <c r="H48" s="149">
        <v>0</v>
      </c>
      <c r="I48" s="149">
        <v>0</v>
      </c>
      <c r="J48" s="149">
        <v>0</v>
      </c>
      <c r="K48" s="13"/>
      <c r="L48" s="13"/>
    </row>
    <row r="49" spans="1:12" ht="27" customHeight="1">
      <c r="A49" s="41">
        <f>'2020-2 (п. 1-7)'!A105</f>
        <v>3131</v>
      </c>
      <c r="B49" s="125" t="str">
        <f>'2020-2 (п. 1-7)'!B105</f>
        <v>Капітальний ремонт житлового фонду (приміщень)</v>
      </c>
      <c r="C49" s="149">
        <v>0</v>
      </c>
      <c r="D49" s="149">
        <v>0</v>
      </c>
      <c r="E49" s="149">
        <v>0</v>
      </c>
      <c r="F49" s="149">
        <v>0</v>
      </c>
      <c r="G49" s="149">
        <v>0</v>
      </c>
      <c r="H49" s="149">
        <v>0</v>
      </c>
      <c r="I49" s="149">
        <v>0</v>
      </c>
      <c r="J49" s="149">
        <v>0</v>
      </c>
      <c r="K49" s="13"/>
      <c r="L49" s="13"/>
    </row>
    <row r="50" spans="1:12" ht="27.75" customHeight="1">
      <c r="A50" s="41">
        <f>'2020-2 (п. 1-7)'!A106</f>
        <v>3132</v>
      </c>
      <c r="B50" s="125" t="str">
        <f>'2020-2 (п. 1-7)'!B106</f>
        <v>Капітальний ремонт інших об'єктів</v>
      </c>
      <c r="C50" s="149">
        <v>0</v>
      </c>
      <c r="D50" s="149">
        <v>0</v>
      </c>
      <c r="E50" s="149">
        <v>0</v>
      </c>
      <c r="F50" s="149">
        <v>0</v>
      </c>
      <c r="G50" s="149">
        <v>0</v>
      </c>
      <c r="H50" s="149">
        <v>0</v>
      </c>
      <c r="I50" s="149">
        <v>0</v>
      </c>
      <c r="J50" s="149">
        <v>0</v>
      </c>
      <c r="K50" s="13"/>
      <c r="L50" s="13"/>
    </row>
    <row r="51" spans="1:12" ht="23.25" customHeight="1">
      <c r="A51" s="41">
        <f>'2020-2 (п. 1-7)'!A107</f>
        <v>3140</v>
      </c>
      <c r="B51" s="125" t="str">
        <f>'2020-2 (п. 1-7)'!B107</f>
        <v>Реконструкція та реставрація</v>
      </c>
      <c r="C51" s="149">
        <v>0</v>
      </c>
      <c r="D51" s="149">
        <v>0</v>
      </c>
      <c r="E51" s="149">
        <v>0</v>
      </c>
      <c r="F51" s="149">
        <v>0</v>
      </c>
      <c r="G51" s="149">
        <v>0</v>
      </c>
      <c r="H51" s="149">
        <v>0</v>
      </c>
      <c r="I51" s="149">
        <v>0</v>
      </c>
      <c r="J51" s="149">
        <v>0</v>
      </c>
      <c r="K51" s="13"/>
      <c r="L51" s="13"/>
    </row>
    <row r="52" spans="1:12" ht="33.75" customHeight="1">
      <c r="A52" s="41">
        <f>'2020-2 (п. 1-7)'!A108</f>
        <v>3141</v>
      </c>
      <c r="B52" s="125" t="str">
        <f>'2020-2 (п. 1-7)'!B108</f>
        <v>Реконструкція житлового фонду (приміщень)</v>
      </c>
      <c r="C52" s="149">
        <v>0</v>
      </c>
      <c r="D52" s="149">
        <v>0</v>
      </c>
      <c r="E52" s="149">
        <v>0</v>
      </c>
      <c r="F52" s="149">
        <v>0</v>
      </c>
      <c r="G52" s="149">
        <v>0</v>
      </c>
      <c r="H52" s="149">
        <v>0</v>
      </c>
      <c r="I52" s="149">
        <v>0</v>
      </c>
      <c r="J52" s="149">
        <v>0</v>
      </c>
      <c r="K52" s="13"/>
      <c r="L52" s="13"/>
    </row>
    <row r="53" spans="1:12" ht="33.75" customHeight="1">
      <c r="A53" s="41">
        <f>'2020-2 (п. 1-7)'!A109</f>
        <v>3142</v>
      </c>
      <c r="B53" s="125" t="str">
        <f>'2020-2 (п. 1-7)'!B109</f>
        <v>Реконструкція та реставрація інших об'єктів</v>
      </c>
      <c r="C53" s="149">
        <v>0</v>
      </c>
      <c r="D53" s="149">
        <v>0</v>
      </c>
      <c r="E53" s="149">
        <v>0</v>
      </c>
      <c r="F53" s="149">
        <v>0</v>
      </c>
      <c r="G53" s="149">
        <v>0</v>
      </c>
      <c r="H53" s="149">
        <v>0</v>
      </c>
      <c r="I53" s="149">
        <v>0</v>
      </c>
      <c r="J53" s="149">
        <v>0</v>
      </c>
      <c r="K53" s="13"/>
      <c r="L53" s="13"/>
    </row>
    <row r="54" spans="1:12" ht="33.75" customHeight="1">
      <c r="A54" s="41">
        <f>'2020-2 (п. 1-7)'!A110</f>
        <v>3143</v>
      </c>
      <c r="B54" s="125" t="str">
        <f>'2020-2 (п. 1-7)'!B110</f>
        <v>Реставрація пам'яток культури, історії та архітектури</v>
      </c>
      <c r="C54" s="149">
        <v>0</v>
      </c>
      <c r="D54" s="149">
        <v>0</v>
      </c>
      <c r="E54" s="149">
        <v>0</v>
      </c>
      <c r="F54" s="149">
        <v>0</v>
      </c>
      <c r="G54" s="149">
        <v>0</v>
      </c>
      <c r="H54" s="149">
        <v>0</v>
      </c>
      <c r="I54" s="149">
        <v>0</v>
      </c>
      <c r="J54" s="149">
        <v>0</v>
      </c>
      <c r="K54" s="13"/>
      <c r="L54" s="13"/>
    </row>
    <row r="55" spans="1:12" ht="31.5" customHeight="1">
      <c r="A55" s="41">
        <f>'2020-2 (п. 1-7)'!A111</f>
        <v>3150</v>
      </c>
      <c r="B55" s="125" t="str">
        <f>'2020-2 (п. 1-7)'!B111</f>
        <v>Створення державних запасів і резервів</v>
      </c>
      <c r="C55" s="149">
        <v>0</v>
      </c>
      <c r="D55" s="149">
        <v>0</v>
      </c>
      <c r="E55" s="149">
        <v>0</v>
      </c>
      <c r="F55" s="149">
        <v>0</v>
      </c>
      <c r="G55" s="149">
        <v>0</v>
      </c>
      <c r="H55" s="149">
        <v>0</v>
      </c>
      <c r="I55" s="149">
        <v>0</v>
      </c>
      <c r="J55" s="149">
        <v>0</v>
      </c>
      <c r="K55" s="13"/>
      <c r="L55" s="13"/>
    </row>
    <row r="56" spans="1:12" ht="30.75" customHeight="1">
      <c r="A56" s="41">
        <f>'2020-2 (п. 1-7)'!A112</f>
        <v>3160</v>
      </c>
      <c r="B56" s="125" t="str">
        <f>'2020-2 (п. 1-7)'!B112</f>
        <v>Придбання землі та нематеріальних активів</v>
      </c>
      <c r="C56" s="149">
        <v>0</v>
      </c>
      <c r="D56" s="149">
        <v>0</v>
      </c>
      <c r="E56" s="149">
        <v>0</v>
      </c>
      <c r="F56" s="149">
        <v>0</v>
      </c>
      <c r="G56" s="149">
        <v>0</v>
      </c>
      <c r="H56" s="149">
        <v>0</v>
      </c>
      <c r="I56" s="149">
        <v>0</v>
      </c>
      <c r="J56" s="149">
        <v>0</v>
      </c>
      <c r="K56" s="13"/>
      <c r="L56" s="13"/>
    </row>
    <row r="57" spans="1:12" ht="22.5" customHeight="1">
      <c r="A57" s="41">
        <f>'2020-2 (п. 1-7)'!A113</f>
        <v>3200</v>
      </c>
      <c r="B57" s="125" t="str">
        <f>'2020-2 (п. 1-7)'!B113</f>
        <v>Капітальні трансферти</v>
      </c>
      <c r="C57" s="149">
        <v>0</v>
      </c>
      <c r="D57" s="149">
        <v>0</v>
      </c>
      <c r="E57" s="149">
        <v>0</v>
      </c>
      <c r="F57" s="149">
        <v>0</v>
      </c>
      <c r="G57" s="149">
        <v>0</v>
      </c>
      <c r="H57" s="149">
        <v>0</v>
      </c>
      <c r="I57" s="149">
        <v>0</v>
      </c>
      <c r="J57" s="149">
        <v>0</v>
      </c>
      <c r="K57" s="13"/>
      <c r="L57" s="13"/>
    </row>
    <row r="58" spans="1:12" ht="41.25" customHeight="1">
      <c r="A58" s="41">
        <f>'2020-2 (п. 1-7)'!A114</f>
        <v>3210</v>
      </c>
      <c r="B58" s="125" t="str">
        <f>'2020-2 (п. 1-7)'!B114</f>
        <v>Капітальні трансферти підприємствам (установам, організаціям)</v>
      </c>
      <c r="C58" s="149">
        <v>0</v>
      </c>
      <c r="D58" s="149">
        <v>0</v>
      </c>
      <c r="E58" s="149">
        <v>0</v>
      </c>
      <c r="F58" s="149">
        <v>0</v>
      </c>
      <c r="G58" s="149">
        <v>0</v>
      </c>
      <c r="H58" s="149">
        <v>0</v>
      </c>
      <c r="I58" s="149">
        <v>0</v>
      </c>
      <c r="J58" s="149">
        <v>0</v>
      </c>
      <c r="K58" s="13"/>
      <c r="L58" s="13"/>
    </row>
    <row r="59" spans="1:12" ht="42" customHeight="1">
      <c r="A59" s="41">
        <f>'2020-2 (п. 1-7)'!A115</f>
        <v>3220</v>
      </c>
      <c r="B59" s="125" t="str">
        <f>'2020-2 (п. 1-7)'!B115</f>
        <v>Капітальні трансферти органам державного управління інших рівнів</v>
      </c>
      <c r="C59" s="149">
        <v>0</v>
      </c>
      <c r="D59" s="149">
        <v>0</v>
      </c>
      <c r="E59" s="149">
        <v>0</v>
      </c>
      <c r="F59" s="149">
        <v>0</v>
      </c>
      <c r="G59" s="149">
        <v>0</v>
      </c>
      <c r="H59" s="149">
        <v>0</v>
      </c>
      <c r="I59" s="149">
        <v>0</v>
      </c>
      <c r="J59" s="149">
        <v>0</v>
      </c>
      <c r="K59" s="13"/>
      <c r="L59" s="13"/>
    </row>
    <row r="60" spans="1:12" ht="45.75" customHeight="1">
      <c r="A60" s="41">
        <f>'2020-2 (п. 1-7)'!A116</f>
        <v>3230</v>
      </c>
      <c r="B60" s="125" t="str">
        <f>'2020-2 (п. 1-7)'!B116</f>
        <v>Капітальні трансферти урядам зарубіжних країн та міжнародним організаціям</v>
      </c>
      <c r="C60" s="149">
        <v>0</v>
      </c>
      <c r="D60" s="149">
        <v>0</v>
      </c>
      <c r="E60" s="149">
        <v>0</v>
      </c>
      <c r="F60" s="149">
        <v>0</v>
      </c>
      <c r="G60" s="149">
        <v>0</v>
      </c>
      <c r="H60" s="149">
        <v>0</v>
      </c>
      <c r="I60" s="149">
        <v>0</v>
      </c>
      <c r="J60" s="149">
        <v>0</v>
      </c>
      <c r="K60" s="13"/>
      <c r="L60" s="13"/>
    </row>
    <row r="61" spans="1:12" ht="33.75" customHeight="1">
      <c r="A61" s="41">
        <f>'2020-2 (п. 1-7)'!A117</f>
        <v>3240</v>
      </c>
      <c r="B61" s="125" t="str">
        <f>'2020-2 (п. 1-7)'!B117</f>
        <v>Капітальні трансферти населенню</v>
      </c>
      <c r="C61" s="149">
        <v>0</v>
      </c>
      <c r="D61" s="149">
        <v>0</v>
      </c>
      <c r="E61" s="149">
        <v>0</v>
      </c>
      <c r="F61" s="149">
        <v>0</v>
      </c>
      <c r="G61" s="149">
        <v>0</v>
      </c>
      <c r="H61" s="149">
        <v>0</v>
      </c>
      <c r="I61" s="149">
        <v>0</v>
      </c>
      <c r="J61" s="149">
        <v>0</v>
      </c>
      <c r="K61" s="13"/>
      <c r="L61" s="13"/>
    </row>
    <row r="62" spans="1:12" ht="12.75">
      <c r="A62" s="42">
        <f>'2020-2 (п. 1-7)'!A118</f>
        <v>0</v>
      </c>
      <c r="B62" s="125" t="str">
        <f>'2020-2 (п. 1-7)'!B118</f>
        <v>ВСЬОГО</v>
      </c>
      <c r="C62" s="152">
        <f>SUM(C42:C61)</f>
        <v>50000</v>
      </c>
      <c r="D62" s="152">
        <f>SUM(D42:D61)</f>
        <v>49230</v>
      </c>
      <c r="E62" s="149">
        <v>0</v>
      </c>
      <c r="F62" s="149">
        <v>0</v>
      </c>
      <c r="G62" s="149">
        <v>0</v>
      </c>
      <c r="H62" s="149">
        <v>0</v>
      </c>
      <c r="I62" s="149">
        <v>0</v>
      </c>
      <c r="J62" s="149">
        <v>0</v>
      </c>
      <c r="K62" s="13"/>
      <c r="L62" s="13"/>
    </row>
    <row r="63" spans="1:12" ht="12.75">
      <c r="A63" s="42">
        <f>'2020-2 (п. 1-7)'!A119</f>
        <v>0</v>
      </c>
      <c r="B63" s="125" t="str">
        <f>'2020-2 (п. 1-7)'!B119</f>
        <v>ВСЬОГО</v>
      </c>
      <c r="C63" s="152">
        <f>C41+C62</f>
        <v>2236100</v>
      </c>
      <c r="D63" s="152">
        <f>D41+D62</f>
        <v>2141674.94</v>
      </c>
      <c r="E63" s="149">
        <v>0</v>
      </c>
      <c r="F63" s="149">
        <v>0</v>
      </c>
      <c r="G63" s="149">
        <v>0</v>
      </c>
      <c r="H63" s="149">
        <v>0</v>
      </c>
      <c r="I63" s="149">
        <v>0</v>
      </c>
      <c r="J63" s="149">
        <v>0</v>
      </c>
      <c r="K63" s="13"/>
      <c r="L63" s="13"/>
    </row>
    <row r="64" spans="1:12" ht="12.75">
      <c r="A64" s="13"/>
      <c r="B64" s="13"/>
      <c r="C64" s="13"/>
      <c r="D64" s="13"/>
      <c r="E64" s="13"/>
      <c r="F64" s="13"/>
      <c r="G64" s="13"/>
      <c r="H64" s="13"/>
      <c r="I64" s="13"/>
      <c r="J64" s="13"/>
      <c r="K64" s="13"/>
      <c r="L64" s="13"/>
    </row>
    <row r="65" spans="1:12" ht="15">
      <c r="A65" s="28" t="s">
        <v>152</v>
      </c>
      <c r="B65" s="28"/>
      <c r="C65" s="28"/>
      <c r="D65" s="28"/>
      <c r="E65" s="28"/>
      <c r="F65" s="28"/>
      <c r="G65" s="28"/>
      <c r="H65" s="28"/>
      <c r="I65" s="28"/>
      <c r="J65" s="28"/>
      <c r="K65" s="63"/>
      <c r="L65" s="13"/>
    </row>
    <row r="66" spans="1:12" ht="12.75">
      <c r="A66" s="13"/>
      <c r="B66" s="13"/>
      <c r="C66" s="13"/>
      <c r="D66" s="13"/>
      <c r="E66" s="13"/>
      <c r="F66" s="13"/>
      <c r="G66" s="13"/>
      <c r="H66" s="13"/>
      <c r="I66" s="13"/>
      <c r="J66" s="13"/>
      <c r="K66" s="13"/>
      <c r="L66" s="16" t="s">
        <v>173</v>
      </c>
    </row>
    <row r="67" spans="1:12" ht="12.75">
      <c r="A67" s="232" t="s">
        <v>47</v>
      </c>
      <c r="B67" s="232" t="s">
        <v>0</v>
      </c>
      <c r="C67" s="232" t="s">
        <v>1</v>
      </c>
      <c r="D67" s="232"/>
      <c r="E67" s="232"/>
      <c r="F67" s="232"/>
      <c r="G67" s="232"/>
      <c r="H67" s="232" t="s">
        <v>2</v>
      </c>
      <c r="I67" s="232"/>
      <c r="J67" s="232"/>
      <c r="K67" s="232"/>
      <c r="L67" s="232"/>
    </row>
    <row r="68" spans="1:12" ht="36.75" customHeight="1">
      <c r="A68" s="232"/>
      <c r="B68" s="232"/>
      <c r="C68" s="232" t="s">
        <v>54</v>
      </c>
      <c r="D68" s="232" t="s">
        <v>153</v>
      </c>
      <c r="E68" s="232" t="s">
        <v>55</v>
      </c>
      <c r="F68" s="232"/>
      <c r="G68" s="232" t="s">
        <v>57</v>
      </c>
      <c r="H68" s="232" t="s">
        <v>56</v>
      </c>
      <c r="I68" s="232" t="s">
        <v>154</v>
      </c>
      <c r="J68" s="232" t="s">
        <v>55</v>
      </c>
      <c r="K68" s="232"/>
      <c r="L68" s="232" t="s">
        <v>57</v>
      </c>
    </row>
    <row r="69" spans="1:12" ht="24">
      <c r="A69" s="232"/>
      <c r="B69" s="232"/>
      <c r="C69" s="232"/>
      <c r="D69" s="232"/>
      <c r="E69" s="26" t="s">
        <v>52</v>
      </c>
      <c r="F69" s="26" t="s">
        <v>53</v>
      </c>
      <c r="G69" s="232"/>
      <c r="H69" s="232"/>
      <c r="I69" s="232"/>
      <c r="J69" s="26" t="s">
        <v>52</v>
      </c>
      <c r="K69" s="26" t="s">
        <v>53</v>
      </c>
      <c r="L69" s="232"/>
    </row>
    <row r="70" spans="1:12" ht="12.75">
      <c r="A70" s="37">
        <v>1</v>
      </c>
      <c r="B70" s="37">
        <v>2</v>
      </c>
      <c r="C70" s="37">
        <v>3</v>
      </c>
      <c r="D70" s="37">
        <v>4</v>
      </c>
      <c r="E70" s="37">
        <v>5</v>
      </c>
      <c r="F70" s="37">
        <v>6</v>
      </c>
      <c r="G70" s="37" t="s">
        <v>110</v>
      </c>
      <c r="H70" s="37">
        <v>8</v>
      </c>
      <c r="I70" s="37" t="s">
        <v>111</v>
      </c>
      <c r="J70" s="37">
        <v>10</v>
      </c>
      <c r="K70" s="37">
        <v>11</v>
      </c>
      <c r="L70" s="37" t="s">
        <v>112</v>
      </c>
    </row>
    <row r="71" spans="1:12" ht="12.75">
      <c r="A71" s="41">
        <f>'2020-2 (п. 1-7)'!A63</f>
        <v>2000</v>
      </c>
      <c r="B71" s="125" t="str">
        <f>'2020-2 (п. 1-7)'!B63</f>
        <v>Поточні видатки</v>
      </c>
      <c r="C71" s="177">
        <f>'2020-2 (п. 1-7)'!G63</f>
        <v>3220200</v>
      </c>
      <c r="D71" s="177">
        <v>0</v>
      </c>
      <c r="E71" s="177">
        <v>0</v>
      </c>
      <c r="F71" s="177">
        <v>0</v>
      </c>
      <c r="G71" s="177">
        <f>C71</f>
        <v>3220200</v>
      </c>
      <c r="H71" s="177">
        <f>'2020-3'!E18</f>
        <v>2758000</v>
      </c>
      <c r="I71" s="177">
        <v>0</v>
      </c>
      <c r="J71" s="177">
        <v>0</v>
      </c>
      <c r="K71" s="177">
        <v>0</v>
      </c>
      <c r="L71" s="177">
        <f>H71</f>
        <v>2758000</v>
      </c>
    </row>
    <row r="72" spans="1:12" ht="12.75">
      <c r="A72" s="41">
        <f>'2020-2 (п. 1-7)'!A64</f>
        <v>2100</v>
      </c>
      <c r="B72" s="125" t="str">
        <f>'2020-2 (п. 1-7)'!B64</f>
        <v>Оплата праці і нарахування на заробітну плату</v>
      </c>
      <c r="C72" s="177">
        <f>'2020-2 (п. 1-7)'!G64</f>
        <v>2929100</v>
      </c>
      <c r="D72" s="177">
        <v>0</v>
      </c>
      <c r="E72" s="177">
        <v>0</v>
      </c>
      <c r="F72" s="177">
        <v>0</v>
      </c>
      <c r="G72" s="177">
        <f aca="true" t="shared" si="0" ref="G72:G125">C72</f>
        <v>2929100</v>
      </c>
      <c r="H72" s="177">
        <f>'2020-3'!E19</f>
        <v>2448100</v>
      </c>
      <c r="I72" s="177">
        <v>0</v>
      </c>
      <c r="J72" s="177">
        <v>0</v>
      </c>
      <c r="K72" s="177">
        <v>0</v>
      </c>
      <c r="L72" s="177">
        <f aca="true" t="shared" si="1" ref="L72:L127">H72</f>
        <v>2448100</v>
      </c>
    </row>
    <row r="73" spans="1:12" ht="12.75">
      <c r="A73" s="41">
        <f>'2020-2 (п. 1-7)'!A65</f>
        <v>2110</v>
      </c>
      <c r="B73" s="125" t="str">
        <f>'2020-2 (п. 1-7)'!B65</f>
        <v>Оплата праці</v>
      </c>
      <c r="C73" s="177">
        <f>'2020-2 (п. 1-7)'!G65</f>
        <v>2401300</v>
      </c>
      <c r="D73" s="177">
        <v>0</v>
      </c>
      <c r="E73" s="177">
        <v>0</v>
      </c>
      <c r="F73" s="177">
        <v>0</v>
      </c>
      <c r="G73" s="177">
        <f t="shared" si="0"/>
        <v>2401300</v>
      </c>
      <c r="H73" s="177">
        <f>'2020-3'!E20</f>
        <v>2006600</v>
      </c>
      <c r="I73" s="177">
        <v>0</v>
      </c>
      <c r="J73" s="177">
        <v>0</v>
      </c>
      <c r="K73" s="177">
        <v>0</v>
      </c>
      <c r="L73" s="177">
        <f t="shared" si="1"/>
        <v>2006600</v>
      </c>
    </row>
    <row r="74" spans="1:12" ht="12.75">
      <c r="A74" s="41">
        <f>'2020-2 (п. 1-7)'!A66</f>
        <v>2111</v>
      </c>
      <c r="B74" s="125" t="str">
        <f>'2020-2 (п. 1-7)'!B66</f>
        <v>Заробітна плата</v>
      </c>
      <c r="C74" s="177">
        <f>'2020-2 (п. 1-7)'!G66</f>
        <v>2401300</v>
      </c>
      <c r="D74" s="177">
        <v>0</v>
      </c>
      <c r="E74" s="177">
        <v>0</v>
      </c>
      <c r="F74" s="177">
        <v>0</v>
      </c>
      <c r="G74" s="177">
        <f t="shared" si="0"/>
        <v>2401300</v>
      </c>
      <c r="H74" s="177">
        <f>'2020-3'!E21</f>
        <v>2006600</v>
      </c>
      <c r="I74" s="177">
        <v>0</v>
      </c>
      <c r="J74" s="177">
        <v>0</v>
      </c>
      <c r="K74" s="177">
        <v>0</v>
      </c>
      <c r="L74" s="177">
        <f t="shared" si="1"/>
        <v>2006600</v>
      </c>
    </row>
    <row r="75" spans="1:12" ht="12.75">
      <c r="A75" s="41">
        <f>'2020-2 (п. 1-7)'!A67</f>
        <v>2112</v>
      </c>
      <c r="B75" s="125" t="str">
        <f>'2020-2 (п. 1-7)'!B67</f>
        <v>Грошове забезпечення військослужбовців</v>
      </c>
      <c r="C75" s="177">
        <f>'2020-2 (п. 1-7)'!G67</f>
        <v>0</v>
      </c>
      <c r="D75" s="177">
        <v>0</v>
      </c>
      <c r="E75" s="177">
        <v>0</v>
      </c>
      <c r="F75" s="177">
        <v>0</v>
      </c>
      <c r="G75" s="177">
        <f t="shared" si="0"/>
        <v>0</v>
      </c>
      <c r="H75" s="177">
        <f>'2020-3'!E22</f>
        <v>0</v>
      </c>
      <c r="I75" s="177">
        <v>0</v>
      </c>
      <c r="J75" s="177">
        <v>0</v>
      </c>
      <c r="K75" s="177">
        <v>0</v>
      </c>
      <c r="L75" s="177">
        <f t="shared" si="1"/>
        <v>0</v>
      </c>
    </row>
    <row r="76" spans="1:12" ht="27" customHeight="1">
      <c r="A76" s="41">
        <f>'2020-2 (п. 1-7)'!A68</f>
        <v>2120</v>
      </c>
      <c r="B76" s="125" t="str">
        <f>'2020-2 (п. 1-7)'!B68</f>
        <v>Нарахування на оплату праці</v>
      </c>
      <c r="C76" s="177">
        <f>'2020-2 (п. 1-7)'!G68</f>
        <v>527800</v>
      </c>
      <c r="D76" s="177">
        <v>0</v>
      </c>
      <c r="E76" s="177">
        <v>0</v>
      </c>
      <c r="F76" s="177">
        <v>0</v>
      </c>
      <c r="G76" s="177">
        <f t="shared" si="0"/>
        <v>527800</v>
      </c>
      <c r="H76" s="177">
        <f>'2020-3'!E23</f>
        <v>441500</v>
      </c>
      <c r="I76" s="177">
        <v>0</v>
      </c>
      <c r="J76" s="177">
        <v>0</v>
      </c>
      <c r="K76" s="177">
        <v>0</v>
      </c>
      <c r="L76" s="177">
        <f t="shared" si="1"/>
        <v>441500</v>
      </c>
    </row>
    <row r="77" spans="1:12" ht="12.75">
      <c r="A77" s="41">
        <f>'2020-2 (п. 1-7)'!A69</f>
        <v>2200</v>
      </c>
      <c r="B77" s="125" t="str">
        <f>'2020-2 (п. 1-7)'!B69</f>
        <v>Використання товарів і послуг</v>
      </c>
      <c r="C77" s="177">
        <f>'2020-2 (п. 1-7)'!G69</f>
        <v>287900</v>
      </c>
      <c r="D77" s="177">
        <v>0</v>
      </c>
      <c r="E77" s="177">
        <v>0</v>
      </c>
      <c r="F77" s="177">
        <v>0</v>
      </c>
      <c r="G77" s="177">
        <f t="shared" si="0"/>
        <v>287900</v>
      </c>
      <c r="H77" s="177">
        <f>'2020-3'!E24</f>
        <v>306500</v>
      </c>
      <c r="I77" s="177">
        <v>0</v>
      </c>
      <c r="J77" s="177">
        <v>0</v>
      </c>
      <c r="K77" s="177">
        <v>0</v>
      </c>
      <c r="L77" s="177">
        <f t="shared" si="1"/>
        <v>306500</v>
      </c>
    </row>
    <row r="78" spans="1:12" ht="12.75">
      <c r="A78" s="41">
        <f>'2020-2 (п. 1-7)'!A70</f>
        <v>2210</v>
      </c>
      <c r="B78" s="125" t="str">
        <f>'2020-2 (п. 1-7)'!B70</f>
        <v>Предмети, матеріали, обладнання та інвентар</v>
      </c>
      <c r="C78" s="177">
        <f>'2020-2 (п. 1-7)'!G70</f>
        <v>30800</v>
      </c>
      <c r="D78" s="177">
        <v>0</v>
      </c>
      <c r="E78" s="177">
        <v>0</v>
      </c>
      <c r="F78" s="177">
        <v>0</v>
      </c>
      <c r="G78" s="177">
        <f t="shared" si="0"/>
        <v>30800</v>
      </c>
      <c r="H78" s="177">
        <f>'2020-3'!E25</f>
        <v>32600</v>
      </c>
      <c r="I78" s="177">
        <v>0</v>
      </c>
      <c r="J78" s="177">
        <v>0</v>
      </c>
      <c r="K78" s="177">
        <v>0</v>
      </c>
      <c r="L78" s="177">
        <f t="shared" si="1"/>
        <v>32600</v>
      </c>
    </row>
    <row r="79" spans="1:12" ht="12.75">
      <c r="A79" s="41">
        <f>'2020-2 (п. 1-7)'!A71</f>
        <v>2220</v>
      </c>
      <c r="B79" s="125" t="str">
        <f>'2020-2 (п. 1-7)'!B71</f>
        <v>Медикаменти та перев'язувальні матеріали</v>
      </c>
      <c r="C79" s="177">
        <f>'2020-2 (п. 1-7)'!G71</f>
        <v>0</v>
      </c>
      <c r="D79" s="177">
        <v>0</v>
      </c>
      <c r="E79" s="177">
        <v>0</v>
      </c>
      <c r="F79" s="177">
        <v>0</v>
      </c>
      <c r="G79" s="177">
        <f t="shared" si="0"/>
        <v>0</v>
      </c>
      <c r="H79" s="177">
        <f>'2020-3'!E26</f>
        <v>0</v>
      </c>
      <c r="I79" s="177">
        <v>0</v>
      </c>
      <c r="J79" s="177">
        <v>0</v>
      </c>
      <c r="K79" s="177">
        <v>0</v>
      </c>
      <c r="L79" s="177">
        <f t="shared" si="1"/>
        <v>0</v>
      </c>
    </row>
    <row r="80" spans="1:12" ht="12.75">
      <c r="A80" s="41">
        <f>'2020-2 (п. 1-7)'!A72</f>
        <v>2230</v>
      </c>
      <c r="B80" s="125" t="str">
        <f>'2020-2 (п. 1-7)'!B72</f>
        <v>Продукти харчування</v>
      </c>
      <c r="C80" s="177">
        <f>'2020-2 (п. 1-7)'!G72</f>
        <v>0</v>
      </c>
      <c r="D80" s="177">
        <v>0</v>
      </c>
      <c r="E80" s="177">
        <v>0</v>
      </c>
      <c r="F80" s="177">
        <v>0</v>
      </c>
      <c r="G80" s="177">
        <f t="shared" si="0"/>
        <v>0</v>
      </c>
      <c r="H80" s="177">
        <f>'2020-3'!E27</f>
        <v>0</v>
      </c>
      <c r="I80" s="177">
        <v>0</v>
      </c>
      <c r="J80" s="177">
        <v>0</v>
      </c>
      <c r="K80" s="177">
        <v>0</v>
      </c>
      <c r="L80" s="177">
        <f t="shared" si="1"/>
        <v>0</v>
      </c>
    </row>
    <row r="81" spans="1:12" ht="12.75">
      <c r="A81" s="41">
        <f>'2020-2 (п. 1-7)'!A73</f>
        <v>2240</v>
      </c>
      <c r="B81" s="125" t="str">
        <f>'2020-2 (п. 1-7)'!B73</f>
        <v>Оплата послуг (крім комунальних)</v>
      </c>
      <c r="C81" s="177">
        <f>'2020-2 (п. 1-7)'!G73</f>
        <v>190200</v>
      </c>
      <c r="D81" s="177">
        <v>0</v>
      </c>
      <c r="E81" s="177">
        <v>0</v>
      </c>
      <c r="F81" s="177">
        <v>0</v>
      </c>
      <c r="G81" s="177">
        <f t="shared" si="0"/>
        <v>190200</v>
      </c>
      <c r="H81" s="177">
        <f>'2020-3'!E28</f>
        <v>201700</v>
      </c>
      <c r="I81" s="177">
        <v>0</v>
      </c>
      <c r="J81" s="177">
        <v>0</v>
      </c>
      <c r="K81" s="177">
        <v>0</v>
      </c>
      <c r="L81" s="177">
        <f t="shared" si="1"/>
        <v>201700</v>
      </c>
    </row>
    <row r="82" spans="1:12" ht="12.75">
      <c r="A82" s="41">
        <f>'2020-2 (п. 1-7)'!A74</f>
        <v>2250</v>
      </c>
      <c r="B82" s="125" t="str">
        <f>'2020-2 (п. 1-7)'!B74</f>
        <v>Видатки на відрядження</v>
      </c>
      <c r="C82" s="177">
        <f>'2020-2 (п. 1-7)'!G74</f>
        <v>12900</v>
      </c>
      <c r="D82" s="177">
        <v>0</v>
      </c>
      <c r="E82" s="177">
        <v>0</v>
      </c>
      <c r="F82" s="177">
        <v>0</v>
      </c>
      <c r="G82" s="177">
        <f t="shared" si="0"/>
        <v>12900</v>
      </c>
      <c r="H82" s="177">
        <f>'2020-3'!E29</f>
        <v>13700</v>
      </c>
      <c r="I82" s="177">
        <v>0</v>
      </c>
      <c r="J82" s="177">
        <v>0</v>
      </c>
      <c r="K82" s="177">
        <v>0</v>
      </c>
      <c r="L82" s="177">
        <f t="shared" si="1"/>
        <v>13700</v>
      </c>
    </row>
    <row r="83" spans="1:12" ht="12.75">
      <c r="A83" s="41">
        <f>'2020-2 (п. 1-7)'!A75</f>
        <v>2260</v>
      </c>
      <c r="B83" s="125" t="str">
        <f>'2020-2 (п. 1-7)'!B75</f>
        <v>Видатки та заходи спеціального призначення</v>
      </c>
      <c r="C83" s="177">
        <f>'2020-2 (п. 1-7)'!G75</f>
        <v>0</v>
      </c>
      <c r="D83" s="177">
        <v>0</v>
      </c>
      <c r="E83" s="177">
        <v>0</v>
      </c>
      <c r="F83" s="177">
        <v>0</v>
      </c>
      <c r="G83" s="177">
        <f t="shared" si="0"/>
        <v>0</v>
      </c>
      <c r="H83" s="177">
        <f>'2020-3'!E30</f>
        <v>0</v>
      </c>
      <c r="I83" s="177">
        <v>0</v>
      </c>
      <c r="J83" s="177">
        <v>0</v>
      </c>
      <c r="K83" s="177">
        <v>0</v>
      </c>
      <c r="L83" s="177">
        <f t="shared" si="1"/>
        <v>0</v>
      </c>
    </row>
    <row r="84" spans="1:12" ht="12.75">
      <c r="A84" s="41">
        <f>'2020-2 (п. 1-7)'!A76</f>
        <v>2270</v>
      </c>
      <c r="B84" s="125" t="str">
        <f>'2020-2 (п. 1-7)'!B76</f>
        <v>Оплата комунальних послуг та енергоносієв</v>
      </c>
      <c r="C84" s="177">
        <f>'2020-2 (п. 1-7)'!G76</f>
        <v>54000</v>
      </c>
      <c r="D84" s="177">
        <v>0</v>
      </c>
      <c r="E84" s="177">
        <v>0</v>
      </c>
      <c r="F84" s="177">
        <v>0</v>
      </c>
      <c r="G84" s="177">
        <f t="shared" si="0"/>
        <v>54000</v>
      </c>
      <c r="H84" s="177">
        <f>'2020-3'!E31</f>
        <v>58500</v>
      </c>
      <c r="I84" s="177">
        <v>0</v>
      </c>
      <c r="J84" s="177">
        <v>0</v>
      </c>
      <c r="K84" s="177">
        <v>0</v>
      </c>
      <c r="L84" s="177">
        <f t="shared" si="1"/>
        <v>58500</v>
      </c>
    </row>
    <row r="85" spans="1:12" ht="12.75">
      <c r="A85" s="41">
        <f>'2020-2 (п. 1-7)'!A77</f>
        <v>2271</v>
      </c>
      <c r="B85" s="125" t="str">
        <f>'2020-2 (п. 1-7)'!B77</f>
        <v>Оплата теплопостачання</v>
      </c>
      <c r="C85" s="177">
        <f>'2020-2 (п. 1-7)'!G77</f>
        <v>0</v>
      </c>
      <c r="D85" s="177">
        <v>0</v>
      </c>
      <c r="E85" s="177">
        <v>0</v>
      </c>
      <c r="F85" s="177">
        <v>0</v>
      </c>
      <c r="G85" s="177">
        <f t="shared" si="0"/>
        <v>0</v>
      </c>
      <c r="H85" s="177">
        <f>'2020-3'!E32</f>
        <v>0</v>
      </c>
      <c r="I85" s="177">
        <v>0</v>
      </c>
      <c r="J85" s="177">
        <v>0</v>
      </c>
      <c r="K85" s="177">
        <v>0</v>
      </c>
      <c r="L85" s="177">
        <f t="shared" si="1"/>
        <v>0</v>
      </c>
    </row>
    <row r="86" spans="1:12" ht="12.75">
      <c r="A86" s="41">
        <f>'2020-2 (п. 1-7)'!A78</f>
        <v>2272</v>
      </c>
      <c r="B86" s="125" t="str">
        <f>'2020-2 (п. 1-7)'!B78</f>
        <v>Оплата водопостачання і водовідведення</v>
      </c>
      <c r="C86" s="177">
        <f>'2020-2 (п. 1-7)'!G78</f>
        <v>0</v>
      </c>
      <c r="D86" s="177">
        <v>0</v>
      </c>
      <c r="E86" s="177">
        <v>0</v>
      </c>
      <c r="F86" s="177">
        <v>0</v>
      </c>
      <c r="G86" s="177">
        <f t="shared" si="0"/>
        <v>0</v>
      </c>
      <c r="H86" s="177">
        <f>'2020-3'!E33</f>
        <v>0</v>
      </c>
      <c r="I86" s="177">
        <v>0</v>
      </c>
      <c r="J86" s="177">
        <v>0</v>
      </c>
      <c r="K86" s="177">
        <v>0</v>
      </c>
      <c r="L86" s="177">
        <f t="shared" si="1"/>
        <v>0</v>
      </c>
    </row>
    <row r="87" spans="1:12" ht="12.75">
      <c r="A87" s="41">
        <f>'2020-2 (п. 1-7)'!A79</f>
        <v>2273</v>
      </c>
      <c r="B87" s="125" t="str">
        <f>'2020-2 (п. 1-7)'!B79</f>
        <v>Оплата електроенергії</v>
      </c>
      <c r="C87" s="177">
        <f>'2020-2 (п. 1-7)'!G79</f>
        <v>54000</v>
      </c>
      <c r="D87" s="177">
        <v>0</v>
      </c>
      <c r="E87" s="177">
        <v>0</v>
      </c>
      <c r="F87" s="177">
        <v>0</v>
      </c>
      <c r="G87" s="177">
        <f t="shared" si="0"/>
        <v>54000</v>
      </c>
      <c r="H87" s="177">
        <f>'2020-3'!E34</f>
        <v>58500</v>
      </c>
      <c r="I87" s="177">
        <v>0</v>
      </c>
      <c r="J87" s="177">
        <v>0</v>
      </c>
      <c r="K87" s="177">
        <v>0</v>
      </c>
      <c r="L87" s="177">
        <f t="shared" si="1"/>
        <v>58500</v>
      </c>
    </row>
    <row r="88" spans="1:12" ht="26.25" customHeight="1">
      <c r="A88" s="41">
        <f>'2020-2 (п. 1-7)'!A80</f>
        <v>2274</v>
      </c>
      <c r="B88" s="125" t="str">
        <f>'2020-2 (п. 1-7)'!B80</f>
        <v>Оплата природного газу</v>
      </c>
      <c r="C88" s="177">
        <f>'2020-2 (п. 1-7)'!G80</f>
        <v>0</v>
      </c>
      <c r="D88" s="177">
        <v>0</v>
      </c>
      <c r="E88" s="177">
        <v>0</v>
      </c>
      <c r="F88" s="177">
        <v>0</v>
      </c>
      <c r="G88" s="177">
        <f t="shared" si="0"/>
        <v>0</v>
      </c>
      <c r="H88" s="177">
        <f>'2020-3'!E35</f>
        <v>0</v>
      </c>
      <c r="I88" s="177">
        <v>0</v>
      </c>
      <c r="J88" s="177">
        <v>0</v>
      </c>
      <c r="K88" s="177">
        <v>0</v>
      </c>
      <c r="L88" s="177">
        <f t="shared" si="1"/>
        <v>0</v>
      </c>
    </row>
    <row r="89" spans="1:12" ht="24.75" customHeight="1">
      <c r="A89" s="41">
        <f>'2020-2 (п. 1-7)'!A81</f>
        <v>2275</v>
      </c>
      <c r="B89" s="125" t="str">
        <f>'2020-2 (п. 1-7)'!B81</f>
        <v>Оплата інших енергоносієв</v>
      </c>
      <c r="C89" s="177">
        <f>'2020-2 (п. 1-7)'!G81</f>
        <v>0</v>
      </c>
      <c r="D89" s="177">
        <v>0</v>
      </c>
      <c r="E89" s="177">
        <v>0</v>
      </c>
      <c r="F89" s="177">
        <v>0</v>
      </c>
      <c r="G89" s="177">
        <f t="shared" si="0"/>
        <v>0</v>
      </c>
      <c r="H89" s="177">
        <f>'2020-3'!E36</f>
        <v>0</v>
      </c>
      <c r="I89" s="177">
        <v>0</v>
      </c>
      <c r="J89" s="177">
        <v>0</v>
      </c>
      <c r="K89" s="177">
        <v>0</v>
      </c>
      <c r="L89" s="177">
        <f t="shared" si="1"/>
        <v>0</v>
      </c>
    </row>
    <row r="90" spans="1:12" ht="24">
      <c r="A90" s="41">
        <f>'2020-2 (п. 1-7)'!A82</f>
        <v>2280</v>
      </c>
      <c r="B90" s="125" t="str">
        <f>'2020-2 (п. 1-7)'!B82</f>
        <v>Дослідження і розробки, видатки державного (регіонального) значення</v>
      </c>
      <c r="C90" s="177">
        <f>'2020-2 (п. 1-7)'!G82</f>
        <v>0</v>
      </c>
      <c r="D90" s="177">
        <v>0</v>
      </c>
      <c r="E90" s="177">
        <v>0</v>
      </c>
      <c r="F90" s="177">
        <v>0</v>
      </c>
      <c r="G90" s="177">
        <f t="shared" si="0"/>
        <v>0</v>
      </c>
      <c r="H90" s="177">
        <f>'2020-3'!E37</f>
        <v>0</v>
      </c>
      <c r="I90" s="177">
        <v>0</v>
      </c>
      <c r="J90" s="177">
        <v>0</v>
      </c>
      <c r="K90" s="177">
        <v>0</v>
      </c>
      <c r="L90" s="177">
        <f t="shared" si="1"/>
        <v>0</v>
      </c>
    </row>
    <row r="91" spans="1:12" ht="31.5" customHeight="1">
      <c r="A91" s="41">
        <f>'2020-2 (п. 1-7)'!A83</f>
        <v>2281</v>
      </c>
      <c r="B91" s="125" t="str">
        <f>'2020-2 (п. 1-7)'!B83</f>
        <v>Дослідження і розробки, окремі заходи розвитку по реалізації державних (регіональних) програм</v>
      </c>
      <c r="C91" s="177">
        <f>'2020-2 (п. 1-7)'!G83</f>
        <v>0</v>
      </c>
      <c r="D91" s="177">
        <v>0</v>
      </c>
      <c r="E91" s="177">
        <v>0</v>
      </c>
      <c r="F91" s="177">
        <v>0</v>
      </c>
      <c r="G91" s="177">
        <f t="shared" si="0"/>
        <v>0</v>
      </c>
      <c r="H91" s="177">
        <f>'2020-3'!E38</f>
        <v>0</v>
      </c>
      <c r="I91" s="177">
        <v>0</v>
      </c>
      <c r="J91" s="177">
        <v>0</v>
      </c>
      <c r="K91" s="177">
        <v>0</v>
      </c>
      <c r="L91" s="177">
        <f t="shared" si="1"/>
        <v>0</v>
      </c>
    </row>
    <row r="92" spans="1:12" ht="30" customHeight="1">
      <c r="A92" s="41">
        <f>'2020-2 (п. 1-7)'!A84</f>
        <v>2282</v>
      </c>
      <c r="B92" s="125" t="str">
        <f>'2020-2 (п. 1-7)'!B84</f>
        <v>Окремі заходи по реалізаціє державних (регіональних) програм, не віднесені до заходів розвитку</v>
      </c>
      <c r="C92" s="177">
        <f>'2020-2 (п. 1-7)'!G84</f>
        <v>0</v>
      </c>
      <c r="D92" s="177">
        <v>0</v>
      </c>
      <c r="E92" s="177">
        <v>0</v>
      </c>
      <c r="F92" s="177">
        <v>0</v>
      </c>
      <c r="G92" s="177">
        <f t="shared" si="0"/>
        <v>0</v>
      </c>
      <c r="H92" s="177">
        <f>'2020-3'!E39</f>
        <v>0</v>
      </c>
      <c r="I92" s="177">
        <v>0</v>
      </c>
      <c r="J92" s="177">
        <v>0</v>
      </c>
      <c r="K92" s="177">
        <v>0</v>
      </c>
      <c r="L92" s="177">
        <f t="shared" si="1"/>
        <v>0</v>
      </c>
    </row>
    <row r="93" spans="1:12" ht="12.75">
      <c r="A93" s="41">
        <f>'2020-2 (п. 1-7)'!A85</f>
        <v>2400</v>
      </c>
      <c r="B93" s="125" t="str">
        <f>'2020-2 (п. 1-7)'!B85</f>
        <v>Обслуговування боргових зобов'язань</v>
      </c>
      <c r="C93" s="177">
        <f>'2020-2 (п. 1-7)'!G85</f>
        <v>0</v>
      </c>
      <c r="D93" s="177">
        <v>0</v>
      </c>
      <c r="E93" s="177">
        <v>0</v>
      </c>
      <c r="F93" s="177">
        <v>0</v>
      </c>
      <c r="G93" s="177">
        <f t="shared" si="0"/>
        <v>0</v>
      </c>
      <c r="H93" s="177">
        <f>'2020-3'!E40</f>
        <v>0</v>
      </c>
      <c r="I93" s="177">
        <v>0</v>
      </c>
      <c r="J93" s="177">
        <v>0</v>
      </c>
      <c r="K93" s="177">
        <v>0</v>
      </c>
      <c r="L93" s="177">
        <f t="shared" si="1"/>
        <v>0</v>
      </c>
    </row>
    <row r="94" spans="1:12" ht="12.75">
      <c r="A94" s="41">
        <f>'2020-2 (п. 1-7)'!A86</f>
        <v>2410</v>
      </c>
      <c r="B94" s="125" t="str">
        <f>'2020-2 (п. 1-7)'!B86</f>
        <v>Обслуговування внутрішніх боргових зобов'язань</v>
      </c>
      <c r="C94" s="177">
        <f>'2020-2 (п. 1-7)'!G86</f>
        <v>0</v>
      </c>
      <c r="D94" s="177">
        <v>0</v>
      </c>
      <c r="E94" s="177">
        <v>0</v>
      </c>
      <c r="F94" s="177">
        <v>0</v>
      </c>
      <c r="G94" s="177">
        <f t="shared" si="0"/>
        <v>0</v>
      </c>
      <c r="H94" s="177">
        <f>'2020-3'!E41</f>
        <v>0</v>
      </c>
      <c r="I94" s="177">
        <v>0</v>
      </c>
      <c r="J94" s="177">
        <v>0</v>
      </c>
      <c r="K94" s="177">
        <v>0</v>
      </c>
      <c r="L94" s="177">
        <f t="shared" si="1"/>
        <v>0</v>
      </c>
    </row>
    <row r="95" spans="1:12" ht="12.75">
      <c r="A95" s="41">
        <f>'2020-2 (п. 1-7)'!A87</f>
        <v>2420</v>
      </c>
      <c r="B95" s="125" t="str">
        <f>'2020-2 (п. 1-7)'!B87</f>
        <v>Обслуговування зовнішніх боргових зобов'язань</v>
      </c>
      <c r="C95" s="177">
        <f>'2020-2 (п. 1-7)'!G87</f>
        <v>0</v>
      </c>
      <c r="D95" s="177">
        <v>0</v>
      </c>
      <c r="E95" s="177">
        <v>0</v>
      </c>
      <c r="F95" s="177">
        <v>0</v>
      </c>
      <c r="G95" s="177">
        <f t="shared" si="0"/>
        <v>0</v>
      </c>
      <c r="H95" s="177">
        <f>'2020-3'!E42</f>
        <v>0</v>
      </c>
      <c r="I95" s="177">
        <v>0</v>
      </c>
      <c r="J95" s="177">
        <v>0</v>
      </c>
      <c r="K95" s="177">
        <v>0</v>
      </c>
      <c r="L95" s="177">
        <f t="shared" si="1"/>
        <v>0</v>
      </c>
    </row>
    <row r="96" spans="1:12" ht="12.75">
      <c r="A96" s="41">
        <f>'2020-2 (п. 1-7)'!A88</f>
        <v>2600</v>
      </c>
      <c r="B96" s="125" t="str">
        <f>'2020-2 (п. 1-7)'!B88</f>
        <v>Поточні трансферти</v>
      </c>
      <c r="C96" s="177">
        <f>'2020-2 (п. 1-7)'!G88</f>
        <v>0</v>
      </c>
      <c r="D96" s="177">
        <v>0</v>
      </c>
      <c r="E96" s="177">
        <v>0</v>
      </c>
      <c r="F96" s="177">
        <v>0</v>
      </c>
      <c r="G96" s="177">
        <f t="shared" si="0"/>
        <v>0</v>
      </c>
      <c r="H96" s="177">
        <f>'2020-3'!E43</f>
        <v>0</v>
      </c>
      <c r="I96" s="177">
        <v>0</v>
      </c>
      <c r="J96" s="177">
        <v>0</v>
      </c>
      <c r="K96" s="177">
        <v>0</v>
      </c>
      <c r="L96" s="177">
        <f t="shared" si="1"/>
        <v>0</v>
      </c>
    </row>
    <row r="97" spans="1:12" ht="30.75" customHeight="1">
      <c r="A97" s="41">
        <f>'2020-2 (п. 1-7)'!A89</f>
        <v>2610</v>
      </c>
      <c r="B97" s="125" t="str">
        <f>'2020-2 (п. 1-7)'!B89</f>
        <v>Субсидіє та поточні трансферти підприємствам  (установам, організаціям)</v>
      </c>
      <c r="C97" s="177">
        <f>'2020-2 (п. 1-7)'!G89</f>
        <v>0</v>
      </c>
      <c r="D97" s="177">
        <v>0</v>
      </c>
      <c r="E97" s="177">
        <v>0</v>
      </c>
      <c r="F97" s="177">
        <v>0</v>
      </c>
      <c r="G97" s="177">
        <f t="shared" si="0"/>
        <v>0</v>
      </c>
      <c r="H97" s="177">
        <f>'2020-3'!E44</f>
        <v>0</v>
      </c>
      <c r="I97" s="177">
        <v>0</v>
      </c>
      <c r="J97" s="177">
        <v>0</v>
      </c>
      <c r="K97" s="177">
        <v>0</v>
      </c>
      <c r="L97" s="177">
        <f t="shared" si="1"/>
        <v>0</v>
      </c>
    </row>
    <row r="98" spans="1:12" ht="24" customHeight="1">
      <c r="A98" s="41">
        <f>'2020-2 (п. 1-7)'!A90</f>
        <v>2620</v>
      </c>
      <c r="B98" s="125" t="str">
        <f>'2020-2 (п. 1-7)'!B90</f>
        <v>Трансферти органам державного управління інших рівнів</v>
      </c>
      <c r="C98" s="177">
        <f>'2020-2 (п. 1-7)'!G90</f>
        <v>0</v>
      </c>
      <c r="D98" s="177">
        <v>0</v>
      </c>
      <c r="E98" s="177">
        <v>0</v>
      </c>
      <c r="F98" s="177">
        <v>0</v>
      </c>
      <c r="G98" s="177">
        <f t="shared" si="0"/>
        <v>0</v>
      </c>
      <c r="H98" s="177">
        <f>'2020-3'!E45</f>
        <v>0</v>
      </c>
      <c r="I98" s="177">
        <v>0</v>
      </c>
      <c r="J98" s="177">
        <v>0</v>
      </c>
      <c r="K98" s="177">
        <v>0</v>
      </c>
      <c r="L98" s="177">
        <f t="shared" si="1"/>
        <v>0</v>
      </c>
    </row>
    <row r="99" spans="1:12" ht="27.75" customHeight="1">
      <c r="A99" s="41">
        <f>'2020-2 (п. 1-7)'!A91</f>
        <v>2630</v>
      </c>
      <c r="B99" s="125" t="str">
        <f>'2020-2 (п. 1-7)'!B91</f>
        <v>Трансферти урядам зарубіжних країн та міжнародним організаціям</v>
      </c>
      <c r="C99" s="177">
        <f>'2020-2 (п. 1-7)'!G91</f>
        <v>0</v>
      </c>
      <c r="D99" s="177">
        <v>0</v>
      </c>
      <c r="E99" s="177">
        <v>0</v>
      </c>
      <c r="F99" s="177">
        <v>0</v>
      </c>
      <c r="G99" s="177">
        <f t="shared" si="0"/>
        <v>0</v>
      </c>
      <c r="H99" s="177">
        <f>'2020-3'!E46</f>
        <v>0</v>
      </c>
      <c r="I99" s="177">
        <v>0</v>
      </c>
      <c r="J99" s="177">
        <v>0</v>
      </c>
      <c r="K99" s="177">
        <v>0</v>
      </c>
      <c r="L99" s="177">
        <f t="shared" si="1"/>
        <v>0</v>
      </c>
    </row>
    <row r="100" spans="1:12" ht="12.75">
      <c r="A100" s="41">
        <f>'2020-2 (п. 1-7)'!A92</f>
        <v>2700</v>
      </c>
      <c r="B100" s="125" t="str">
        <f>'2020-2 (п. 1-7)'!B92</f>
        <v>Соціальне забезпечення</v>
      </c>
      <c r="C100" s="177">
        <f>'2020-2 (п. 1-7)'!G92</f>
        <v>0</v>
      </c>
      <c r="D100" s="177">
        <v>0</v>
      </c>
      <c r="E100" s="177">
        <v>0</v>
      </c>
      <c r="F100" s="177">
        <v>0</v>
      </c>
      <c r="G100" s="177">
        <f t="shared" si="0"/>
        <v>0</v>
      </c>
      <c r="H100" s="177">
        <f>'2020-3'!E47</f>
        <v>0</v>
      </c>
      <c r="I100" s="177">
        <v>0</v>
      </c>
      <c r="J100" s="177">
        <v>0</v>
      </c>
      <c r="K100" s="177">
        <v>0</v>
      </c>
      <c r="L100" s="177">
        <f t="shared" si="1"/>
        <v>0</v>
      </c>
    </row>
    <row r="101" spans="1:12" ht="12.75">
      <c r="A101" s="41">
        <f>'2020-2 (п. 1-7)'!A93</f>
        <v>2710</v>
      </c>
      <c r="B101" s="125" t="str">
        <f>'2020-2 (п. 1-7)'!B93</f>
        <v>Виплата пенсій і допомоги</v>
      </c>
      <c r="C101" s="177">
        <f>'2020-2 (п. 1-7)'!G93</f>
        <v>0</v>
      </c>
      <c r="D101" s="177">
        <v>0</v>
      </c>
      <c r="E101" s="177">
        <v>0</v>
      </c>
      <c r="F101" s="177">
        <v>0</v>
      </c>
      <c r="G101" s="177">
        <f t="shared" si="0"/>
        <v>0</v>
      </c>
      <c r="H101" s="177">
        <f>'2020-3'!E48</f>
        <v>0</v>
      </c>
      <c r="I101" s="177">
        <v>0</v>
      </c>
      <c r="J101" s="177">
        <v>0</v>
      </c>
      <c r="K101" s="177">
        <v>0</v>
      </c>
      <c r="L101" s="177">
        <f t="shared" si="1"/>
        <v>0</v>
      </c>
    </row>
    <row r="102" spans="1:12" ht="12.75">
      <c r="A102" s="41">
        <f>'2020-2 (п. 1-7)'!A94</f>
        <v>2720</v>
      </c>
      <c r="B102" s="125" t="str">
        <f>'2020-2 (п. 1-7)'!B94</f>
        <v>Стипендії</v>
      </c>
      <c r="C102" s="177">
        <f>'2020-2 (п. 1-7)'!G94</f>
        <v>0</v>
      </c>
      <c r="D102" s="177">
        <v>0</v>
      </c>
      <c r="E102" s="177">
        <v>0</v>
      </c>
      <c r="F102" s="177">
        <v>0</v>
      </c>
      <c r="G102" s="177">
        <f t="shared" si="0"/>
        <v>0</v>
      </c>
      <c r="H102" s="177">
        <f>'2020-3'!E49</f>
        <v>0</v>
      </c>
      <c r="I102" s="177">
        <v>0</v>
      </c>
      <c r="J102" s="177">
        <v>0</v>
      </c>
      <c r="K102" s="177">
        <v>0</v>
      </c>
      <c r="L102" s="177">
        <f t="shared" si="1"/>
        <v>0</v>
      </c>
    </row>
    <row r="103" spans="1:12" ht="12.75">
      <c r="A103" s="41">
        <f>'2020-2 (п. 1-7)'!A95</f>
        <v>2730</v>
      </c>
      <c r="B103" s="125" t="str">
        <f>'2020-2 (п. 1-7)'!B95</f>
        <v>Інші виплати населенню</v>
      </c>
      <c r="C103" s="177">
        <f>'2020-2 (п. 1-7)'!G95</f>
        <v>0</v>
      </c>
      <c r="D103" s="177">
        <v>0</v>
      </c>
      <c r="E103" s="177">
        <v>0</v>
      </c>
      <c r="F103" s="177">
        <v>0</v>
      </c>
      <c r="G103" s="177">
        <f t="shared" si="0"/>
        <v>0</v>
      </c>
      <c r="H103" s="177">
        <f>'2020-3'!E50</f>
        <v>0</v>
      </c>
      <c r="I103" s="177">
        <v>0</v>
      </c>
      <c r="J103" s="177">
        <v>0</v>
      </c>
      <c r="K103" s="177">
        <v>0</v>
      </c>
      <c r="L103" s="177">
        <f t="shared" si="1"/>
        <v>0</v>
      </c>
    </row>
    <row r="104" spans="1:12" ht="12.75">
      <c r="A104" s="41">
        <f>'2020-2 (п. 1-7)'!A96</f>
        <v>2800</v>
      </c>
      <c r="B104" s="125" t="str">
        <f>'2020-2 (п. 1-7)'!B96</f>
        <v>Інші видатки</v>
      </c>
      <c r="C104" s="177">
        <f>'2020-2 (п. 1-7)'!G96</f>
        <v>3200</v>
      </c>
      <c r="D104" s="177">
        <v>0</v>
      </c>
      <c r="E104" s="177">
        <v>0</v>
      </c>
      <c r="F104" s="177">
        <v>0</v>
      </c>
      <c r="G104" s="177">
        <f t="shared" si="0"/>
        <v>3200</v>
      </c>
      <c r="H104" s="177">
        <f>'2020-3'!E51</f>
        <v>3400</v>
      </c>
      <c r="I104" s="177">
        <v>0</v>
      </c>
      <c r="J104" s="177">
        <v>0</v>
      </c>
      <c r="K104" s="177">
        <v>0</v>
      </c>
      <c r="L104" s="177">
        <f t="shared" si="1"/>
        <v>3400</v>
      </c>
    </row>
    <row r="105" spans="1:12" ht="12.75">
      <c r="A105" s="41">
        <f>'2020-2 (п. 1-7)'!A97</f>
        <v>0</v>
      </c>
      <c r="B105" s="125" t="str">
        <f>'2020-2 (п. 1-7)'!B97</f>
        <v>ВСЬОГО</v>
      </c>
      <c r="C105" s="177">
        <f>'2020-2 (п. 1-7)'!G97</f>
        <v>3220200</v>
      </c>
      <c r="D105" s="177">
        <v>0</v>
      </c>
      <c r="E105" s="177">
        <v>0</v>
      </c>
      <c r="F105" s="177">
        <v>0</v>
      </c>
      <c r="G105" s="177">
        <f t="shared" si="0"/>
        <v>3220200</v>
      </c>
      <c r="H105" s="177">
        <f>'2020-3'!E52</f>
        <v>2758000</v>
      </c>
      <c r="I105" s="177">
        <v>0</v>
      </c>
      <c r="J105" s="177">
        <v>0</v>
      </c>
      <c r="K105" s="177">
        <v>0</v>
      </c>
      <c r="L105" s="177">
        <f t="shared" si="1"/>
        <v>2758000</v>
      </c>
    </row>
    <row r="106" spans="1:12" ht="12.75">
      <c r="A106" s="41">
        <f>'2020-2 (п. 1-7)'!A98</f>
        <v>3000</v>
      </c>
      <c r="B106" s="125" t="str">
        <f>'2020-2 (п. 1-7)'!B98</f>
        <v>Капітальні видатки</v>
      </c>
      <c r="C106" s="177">
        <f>'2020-2 (п. 1-7)'!G98</f>
        <v>0</v>
      </c>
      <c r="D106" s="177">
        <v>0</v>
      </c>
      <c r="E106" s="177">
        <v>0</v>
      </c>
      <c r="F106" s="177">
        <v>0</v>
      </c>
      <c r="G106" s="177">
        <f t="shared" si="0"/>
        <v>0</v>
      </c>
      <c r="H106" s="177">
        <f>'2020-3'!E53</f>
        <v>0</v>
      </c>
      <c r="I106" s="177">
        <v>0</v>
      </c>
      <c r="J106" s="177">
        <v>0</v>
      </c>
      <c r="K106" s="177">
        <v>0</v>
      </c>
      <c r="L106" s="177">
        <f t="shared" si="1"/>
        <v>0</v>
      </c>
    </row>
    <row r="107" spans="1:12" ht="12.75">
      <c r="A107" s="41">
        <f>'2020-2 (п. 1-7)'!A99</f>
        <v>3100</v>
      </c>
      <c r="B107" s="125" t="str">
        <f>'2020-2 (п. 1-7)'!B99</f>
        <v>Придбання основного капіталу</v>
      </c>
      <c r="C107" s="177">
        <f>'2020-2 (п. 1-7)'!G99</f>
        <v>0</v>
      </c>
      <c r="D107" s="177">
        <v>0</v>
      </c>
      <c r="E107" s="177">
        <v>0</v>
      </c>
      <c r="F107" s="177">
        <v>0</v>
      </c>
      <c r="G107" s="177">
        <f t="shared" si="0"/>
        <v>0</v>
      </c>
      <c r="H107" s="177">
        <f>'2020-3'!E54</f>
        <v>0</v>
      </c>
      <c r="I107" s="177">
        <v>0</v>
      </c>
      <c r="J107" s="177">
        <v>0</v>
      </c>
      <c r="K107" s="177">
        <v>0</v>
      </c>
      <c r="L107" s="177">
        <f t="shared" si="1"/>
        <v>0</v>
      </c>
    </row>
    <row r="108" spans="1:12" ht="24">
      <c r="A108" s="41">
        <f>'2020-2 (п. 1-7)'!A100</f>
        <v>3110</v>
      </c>
      <c r="B108" s="125" t="str">
        <f>'2020-2 (п. 1-7)'!B100</f>
        <v>Придбання обладнання і предметів довгострокового  користування</v>
      </c>
      <c r="C108" s="177">
        <f>'2020-2 (п. 1-7)'!G100</f>
        <v>0</v>
      </c>
      <c r="D108" s="177">
        <v>0</v>
      </c>
      <c r="E108" s="177">
        <v>0</v>
      </c>
      <c r="F108" s="177">
        <v>0</v>
      </c>
      <c r="G108" s="177">
        <f t="shared" si="0"/>
        <v>0</v>
      </c>
      <c r="H108" s="177">
        <f>'2020-3'!E55</f>
        <v>0</v>
      </c>
      <c r="I108" s="177">
        <v>0</v>
      </c>
      <c r="J108" s="177">
        <v>0</v>
      </c>
      <c r="K108" s="177">
        <v>0</v>
      </c>
      <c r="L108" s="177">
        <f t="shared" si="1"/>
        <v>0</v>
      </c>
    </row>
    <row r="109" spans="1:12" ht="12.75">
      <c r="A109" s="41">
        <f>'2020-2 (п. 1-7)'!A101</f>
        <v>3120</v>
      </c>
      <c r="B109" s="125" t="str">
        <f>'2020-2 (п. 1-7)'!B101</f>
        <v>Капітальне будівництво (придбання)</v>
      </c>
      <c r="C109" s="177">
        <f>'2020-2 (п. 1-7)'!G101</f>
        <v>0</v>
      </c>
      <c r="D109" s="177">
        <v>0</v>
      </c>
      <c r="E109" s="177">
        <v>0</v>
      </c>
      <c r="F109" s="177">
        <v>0</v>
      </c>
      <c r="G109" s="177">
        <f t="shared" si="0"/>
        <v>0</v>
      </c>
      <c r="H109" s="177">
        <f>'2020-3'!E56</f>
        <v>0</v>
      </c>
      <c r="I109" s="177">
        <v>0</v>
      </c>
      <c r="J109" s="177">
        <v>0</v>
      </c>
      <c r="K109" s="177">
        <v>0</v>
      </c>
      <c r="L109" s="177">
        <f t="shared" si="1"/>
        <v>0</v>
      </c>
    </row>
    <row r="110" spans="1:12" ht="12.75">
      <c r="A110" s="41">
        <f>'2020-2 (п. 1-7)'!A102</f>
        <v>3121</v>
      </c>
      <c r="B110" s="125" t="str">
        <f>'2020-2 (п. 1-7)'!B102</f>
        <v>Капітальне будівництво (придбання) житла</v>
      </c>
      <c r="C110" s="177">
        <f>'2020-2 (п. 1-7)'!G102</f>
        <v>0</v>
      </c>
      <c r="D110" s="177">
        <v>0</v>
      </c>
      <c r="E110" s="177">
        <v>0</v>
      </c>
      <c r="F110" s="177">
        <v>0</v>
      </c>
      <c r="G110" s="177">
        <f t="shared" si="0"/>
        <v>0</v>
      </c>
      <c r="H110" s="177">
        <f>'2020-3'!E57</f>
        <v>0</v>
      </c>
      <c r="I110" s="177">
        <v>0</v>
      </c>
      <c r="J110" s="177">
        <v>0</v>
      </c>
      <c r="K110" s="177">
        <v>0</v>
      </c>
      <c r="L110" s="177">
        <f t="shared" si="1"/>
        <v>0</v>
      </c>
    </row>
    <row r="111" spans="1:12" ht="12.75">
      <c r="A111" s="41">
        <f>'2020-2 (п. 1-7)'!A103</f>
        <v>3122</v>
      </c>
      <c r="B111" s="125" t="str">
        <f>'2020-2 (п. 1-7)'!B103</f>
        <v>Капітальне будівництво (придбання) інших об'єктів</v>
      </c>
      <c r="C111" s="177">
        <f>'2020-2 (п. 1-7)'!G103</f>
        <v>0</v>
      </c>
      <c r="D111" s="177">
        <v>0</v>
      </c>
      <c r="E111" s="177">
        <v>0</v>
      </c>
      <c r="F111" s="177">
        <v>0</v>
      </c>
      <c r="G111" s="177">
        <f t="shared" si="0"/>
        <v>0</v>
      </c>
      <c r="H111" s="177">
        <f>'2020-3'!E58</f>
        <v>0</v>
      </c>
      <c r="I111" s="177">
        <v>0</v>
      </c>
      <c r="J111" s="177">
        <v>0</v>
      </c>
      <c r="K111" s="177">
        <v>0</v>
      </c>
      <c r="L111" s="177">
        <f t="shared" si="1"/>
        <v>0</v>
      </c>
    </row>
    <row r="112" spans="1:12" ht="12.75">
      <c r="A112" s="41">
        <f>'2020-2 (п. 1-7)'!A104</f>
        <v>3130</v>
      </c>
      <c r="B112" s="125" t="str">
        <f>'2020-2 (п. 1-7)'!B104</f>
        <v>Капітальний ремонт</v>
      </c>
      <c r="C112" s="177">
        <f>'2020-2 (п. 1-7)'!G104</f>
        <v>0</v>
      </c>
      <c r="D112" s="177">
        <v>0</v>
      </c>
      <c r="E112" s="177">
        <v>0</v>
      </c>
      <c r="F112" s="177">
        <v>0</v>
      </c>
      <c r="G112" s="177">
        <f t="shared" si="0"/>
        <v>0</v>
      </c>
      <c r="H112" s="177">
        <f>'2020-3'!E59</f>
        <v>0</v>
      </c>
      <c r="I112" s="177">
        <v>0</v>
      </c>
      <c r="J112" s="177">
        <v>0</v>
      </c>
      <c r="K112" s="177">
        <v>0</v>
      </c>
      <c r="L112" s="177">
        <f t="shared" si="1"/>
        <v>0</v>
      </c>
    </row>
    <row r="113" spans="1:12" ht="12.75">
      <c r="A113" s="41">
        <f>'2020-2 (п. 1-7)'!A105</f>
        <v>3131</v>
      </c>
      <c r="B113" s="125" t="str">
        <f>'2020-2 (п. 1-7)'!B105</f>
        <v>Капітальний ремонт житлового фонду (приміщень)</v>
      </c>
      <c r="C113" s="177">
        <f>'2020-2 (п. 1-7)'!G105</f>
        <v>0</v>
      </c>
      <c r="D113" s="177">
        <v>0</v>
      </c>
      <c r="E113" s="177">
        <v>0</v>
      </c>
      <c r="F113" s="177">
        <v>0</v>
      </c>
      <c r="G113" s="177">
        <f t="shared" si="0"/>
        <v>0</v>
      </c>
      <c r="H113" s="177">
        <f>'2020-3'!E60</f>
        <v>0</v>
      </c>
      <c r="I113" s="177">
        <v>0</v>
      </c>
      <c r="J113" s="177">
        <v>0</v>
      </c>
      <c r="K113" s="177">
        <v>0</v>
      </c>
      <c r="L113" s="177">
        <f t="shared" si="1"/>
        <v>0</v>
      </c>
    </row>
    <row r="114" spans="1:12" ht="12.75">
      <c r="A114" s="41">
        <f>'2020-2 (п. 1-7)'!A106</f>
        <v>3132</v>
      </c>
      <c r="B114" s="125" t="str">
        <f>'2020-2 (п. 1-7)'!B106</f>
        <v>Капітальний ремонт інших об'єктів</v>
      </c>
      <c r="C114" s="177">
        <f>'2020-2 (п. 1-7)'!G106</f>
        <v>0</v>
      </c>
      <c r="D114" s="177">
        <v>0</v>
      </c>
      <c r="E114" s="177">
        <v>0</v>
      </c>
      <c r="F114" s="177">
        <v>0</v>
      </c>
      <c r="G114" s="177">
        <f t="shared" si="0"/>
        <v>0</v>
      </c>
      <c r="H114" s="177">
        <f>'2020-3'!E61</f>
        <v>0</v>
      </c>
      <c r="I114" s="177">
        <v>0</v>
      </c>
      <c r="J114" s="177">
        <v>0</v>
      </c>
      <c r="K114" s="177">
        <v>0</v>
      </c>
      <c r="L114" s="177">
        <f t="shared" si="1"/>
        <v>0</v>
      </c>
    </row>
    <row r="115" spans="1:12" ht="12.75">
      <c r="A115" s="41">
        <f>'2020-2 (п. 1-7)'!A107</f>
        <v>3140</v>
      </c>
      <c r="B115" s="125" t="str">
        <f>'2020-2 (п. 1-7)'!B107</f>
        <v>Реконструкція та реставрація</v>
      </c>
      <c r="C115" s="177">
        <f>'2020-2 (п. 1-7)'!G107</f>
        <v>0</v>
      </c>
      <c r="D115" s="177">
        <v>0</v>
      </c>
      <c r="E115" s="177">
        <v>0</v>
      </c>
      <c r="F115" s="177">
        <v>0</v>
      </c>
      <c r="G115" s="177">
        <f t="shared" si="0"/>
        <v>0</v>
      </c>
      <c r="H115" s="177">
        <f>'2020-3'!E62</f>
        <v>0</v>
      </c>
      <c r="I115" s="177">
        <v>0</v>
      </c>
      <c r="J115" s="177">
        <v>0</v>
      </c>
      <c r="K115" s="177">
        <v>0</v>
      </c>
      <c r="L115" s="177">
        <f t="shared" si="1"/>
        <v>0</v>
      </c>
    </row>
    <row r="116" spans="1:12" ht="12.75">
      <c r="A116" s="41">
        <f>'2020-2 (п. 1-7)'!A108</f>
        <v>3141</v>
      </c>
      <c r="B116" s="125" t="str">
        <f>'2020-2 (п. 1-7)'!B108</f>
        <v>Реконструкція житлового фонду (приміщень)</v>
      </c>
      <c r="C116" s="177">
        <f>'2020-2 (п. 1-7)'!G108</f>
        <v>0</v>
      </c>
      <c r="D116" s="177">
        <v>0</v>
      </c>
      <c r="E116" s="177">
        <v>0</v>
      </c>
      <c r="F116" s="177">
        <v>0</v>
      </c>
      <c r="G116" s="177">
        <f t="shared" si="0"/>
        <v>0</v>
      </c>
      <c r="H116" s="177">
        <f>'2020-3'!E63</f>
        <v>0</v>
      </c>
      <c r="I116" s="177">
        <v>0</v>
      </c>
      <c r="J116" s="177">
        <v>0</v>
      </c>
      <c r="K116" s="177">
        <v>0</v>
      </c>
      <c r="L116" s="177">
        <f t="shared" si="1"/>
        <v>0</v>
      </c>
    </row>
    <row r="117" spans="1:12" ht="12.75">
      <c r="A117" s="41">
        <f>'2020-2 (п. 1-7)'!A109</f>
        <v>3142</v>
      </c>
      <c r="B117" s="125" t="str">
        <f>'2020-2 (п. 1-7)'!B109</f>
        <v>Реконструкція та реставрація інших об'єктів</v>
      </c>
      <c r="C117" s="177">
        <f>'2020-2 (п. 1-7)'!G109</f>
        <v>0</v>
      </c>
      <c r="D117" s="177">
        <v>0</v>
      </c>
      <c r="E117" s="177">
        <v>0</v>
      </c>
      <c r="F117" s="177">
        <v>0</v>
      </c>
      <c r="G117" s="177">
        <f t="shared" si="0"/>
        <v>0</v>
      </c>
      <c r="H117" s="177">
        <f>'2020-3'!E64</f>
        <v>0</v>
      </c>
      <c r="I117" s="177">
        <v>0</v>
      </c>
      <c r="J117" s="177">
        <v>0</v>
      </c>
      <c r="K117" s="177">
        <v>0</v>
      </c>
      <c r="L117" s="177">
        <f t="shared" si="1"/>
        <v>0</v>
      </c>
    </row>
    <row r="118" spans="1:12" ht="12.75">
      <c r="A118" s="41">
        <f>'2020-2 (п. 1-7)'!A110</f>
        <v>3143</v>
      </c>
      <c r="B118" s="125" t="str">
        <f>'2020-2 (п. 1-7)'!B110</f>
        <v>Реставрація пам'яток культури, історії та архітектури</v>
      </c>
      <c r="C118" s="177">
        <f>'2020-2 (п. 1-7)'!G110</f>
        <v>0</v>
      </c>
      <c r="D118" s="177">
        <v>0</v>
      </c>
      <c r="E118" s="177">
        <v>0</v>
      </c>
      <c r="F118" s="177">
        <v>0</v>
      </c>
      <c r="G118" s="177">
        <f t="shared" si="0"/>
        <v>0</v>
      </c>
      <c r="H118" s="177">
        <f>'2020-3'!E65</f>
        <v>0</v>
      </c>
      <c r="I118" s="177">
        <v>0</v>
      </c>
      <c r="J118" s="177">
        <v>0</v>
      </c>
      <c r="K118" s="177">
        <v>0</v>
      </c>
      <c r="L118" s="177">
        <f t="shared" si="1"/>
        <v>0</v>
      </c>
    </row>
    <row r="119" spans="1:12" ht="12.75">
      <c r="A119" s="41">
        <f>'2020-2 (п. 1-7)'!A111</f>
        <v>3150</v>
      </c>
      <c r="B119" s="125" t="str">
        <f>'2020-2 (п. 1-7)'!B111</f>
        <v>Створення державних запасів і резервів</v>
      </c>
      <c r="C119" s="177">
        <f>'2020-2 (п. 1-7)'!G111</f>
        <v>0</v>
      </c>
      <c r="D119" s="177">
        <v>0</v>
      </c>
      <c r="E119" s="177">
        <v>0</v>
      </c>
      <c r="F119" s="177">
        <v>0</v>
      </c>
      <c r="G119" s="177">
        <f t="shared" si="0"/>
        <v>0</v>
      </c>
      <c r="H119" s="177">
        <f>'2020-3'!E66</f>
        <v>0</v>
      </c>
      <c r="I119" s="177">
        <v>0</v>
      </c>
      <c r="J119" s="177">
        <v>0</v>
      </c>
      <c r="K119" s="177">
        <v>0</v>
      </c>
      <c r="L119" s="177">
        <f t="shared" si="1"/>
        <v>0</v>
      </c>
    </row>
    <row r="120" spans="1:12" ht="12.75">
      <c r="A120" s="41">
        <f>'2020-2 (п. 1-7)'!A112</f>
        <v>3160</v>
      </c>
      <c r="B120" s="125" t="str">
        <f>'2020-2 (п. 1-7)'!B112</f>
        <v>Придбання землі та нематеріальних активів</v>
      </c>
      <c r="C120" s="177">
        <f>'2020-2 (п. 1-7)'!G112</f>
        <v>0</v>
      </c>
      <c r="D120" s="177">
        <v>0</v>
      </c>
      <c r="E120" s="177">
        <v>0</v>
      </c>
      <c r="F120" s="177">
        <v>0</v>
      </c>
      <c r="G120" s="177">
        <f t="shared" si="0"/>
        <v>0</v>
      </c>
      <c r="H120" s="177">
        <f>'2020-3'!E67</f>
        <v>0</v>
      </c>
      <c r="I120" s="177">
        <v>0</v>
      </c>
      <c r="J120" s="177">
        <v>0</v>
      </c>
      <c r="K120" s="177">
        <v>0</v>
      </c>
      <c r="L120" s="177">
        <f t="shared" si="1"/>
        <v>0</v>
      </c>
    </row>
    <row r="121" spans="1:12" ht="12.75">
      <c r="A121" s="41">
        <f>'2020-2 (п. 1-7)'!A113</f>
        <v>3200</v>
      </c>
      <c r="B121" s="125" t="str">
        <f>'2020-2 (п. 1-7)'!B113</f>
        <v>Капітальні трансферти</v>
      </c>
      <c r="C121" s="177">
        <f>'2020-2 (п. 1-7)'!G113</f>
        <v>0</v>
      </c>
      <c r="D121" s="177">
        <v>0</v>
      </c>
      <c r="E121" s="177">
        <v>0</v>
      </c>
      <c r="F121" s="177">
        <v>0</v>
      </c>
      <c r="G121" s="177">
        <f t="shared" si="0"/>
        <v>0</v>
      </c>
      <c r="H121" s="177">
        <f>'2020-3'!E68</f>
        <v>0</v>
      </c>
      <c r="I121" s="177">
        <v>0</v>
      </c>
      <c r="J121" s="177">
        <v>0</v>
      </c>
      <c r="K121" s="177">
        <v>0</v>
      </c>
      <c r="L121" s="177">
        <f t="shared" si="1"/>
        <v>0</v>
      </c>
    </row>
    <row r="122" spans="1:12" ht="24">
      <c r="A122" s="41">
        <f>'2020-2 (п. 1-7)'!A114</f>
        <v>3210</v>
      </c>
      <c r="B122" s="125" t="str">
        <f>'2020-2 (п. 1-7)'!B114</f>
        <v>Капітальні трансферти підприємствам (установам, організаціям)</v>
      </c>
      <c r="C122" s="177">
        <f>'2020-2 (п. 1-7)'!G114</f>
        <v>0</v>
      </c>
      <c r="D122" s="177">
        <v>0</v>
      </c>
      <c r="E122" s="177">
        <v>0</v>
      </c>
      <c r="F122" s="177">
        <v>0</v>
      </c>
      <c r="G122" s="177">
        <f t="shared" si="0"/>
        <v>0</v>
      </c>
      <c r="H122" s="177">
        <f>'2020-3'!E69</f>
        <v>0</v>
      </c>
      <c r="I122" s="177">
        <v>0</v>
      </c>
      <c r="J122" s="177">
        <v>0</v>
      </c>
      <c r="K122" s="177">
        <v>0</v>
      </c>
      <c r="L122" s="177">
        <f t="shared" si="1"/>
        <v>0</v>
      </c>
    </row>
    <row r="123" spans="1:12" ht="24">
      <c r="A123" s="41">
        <f>'2020-2 (п. 1-7)'!A115</f>
        <v>3220</v>
      </c>
      <c r="B123" s="125" t="str">
        <f>'2020-2 (п. 1-7)'!B115</f>
        <v>Капітальні трансферти органам державного управління інших рівнів</v>
      </c>
      <c r="C123" s="177">
        <f>'2020-2 (п. 1-7)'!G115</f>
        <v>0</v>
      </c>
      <c r="D123" s="177">
        <v>0</v>
      </c>
      <c r="E123" s="177">
        <v>0</v>
      </c>
      <c r="F123" s="177">
        <v>0</v>
      </c>
      <c r="G123" s="177">
        <f t="shared" si="0"/>
        <v>0</v>
      </c>
      <c r="H123" s="177">
        <f>'2020-3'!E70</f>
        <v>0</v>
      </c>
      <c r="I123" s="177">
        <v>0</v>
      </c>
      <c r="J123" s="177">
        <v>0</v>
      </c>
      <c r="K123" s="177">
        <v>0</v>
      </c>
      <c r="L123" s="177">
        <f t="shared" si="1"/>
        <v>0</v>
      </c>
    </row>
    <row r="124" spans="1:12" ht="24">
      <c r="A124" s="41">
        <f>'2020-2 (п. 1-7)'!A116</f>
        <v>3230</v>
      </c>
      <c r="B124" s="125" t="str">
        <f>'2020-2 (п. 1-7)'!B116</f>
        <v>Капітальні трансферти урядам зарубіжних країн та міжнародним організаціям</v>
      </c>
      <c r="C124" s="177">
        <f>'2020-2 (п. 1-7)'!G116</f>
        <v>0</v>
      </c>
      <c r="D124" s="177">
        <v>0</v>
      </c>
      <c r="E124" s="177">
        <v>0</v>
      </c>
      <c r="F124" s="177">
        <v>0</v>
      </c>
      <c r="G124" s="177">
        <f t="shared" si="0"/>
        <v>0</v>
      </c>
      <c r="H124" s="177">
        <f>'2020-3'!E71</f>
        <v>0</v>
      </c>
      <c r="I124" s="177">
        <v>0</v>
      </c>
      <c r="J124" s="177">
        <v>0</v>
      </c>
      <c r="K124" s="177">
        <v>0</v>
      </c>
      <c r="L124" s="177">
        <f t="shared" si="1"/>
        <v>0</v>
      </c>
    </row>
    <row r="125" spans="1:12" ht="12.75">
      <c r="A125" s="41">
        <f>'2020-2 (п. 1-7)'!A117</f>
        <v>3240</v>
      </c>
      <c r="B125" s="125" t="str">
        <f>'2020-2 (п. 1-7)'!B117</f>
        <v>Капітальні трансферти населенню</v>
      </c>
      <c r="C125" s="177">
        <f>'2020-2 (п. 1-7)'!G117</f>
        <v>0</v>
      </c>
      <c r="D125" s="177">
        <v>0</v>
      </c>
      <c r="E125" s="177">
        <v>0</v>
      </c>
      <c r="F125" s="177">
        <v>0</v>
      </c>
      <c r="G125" s="177">
        <f t="shared" si="0"/>
        <v>0</v>
      </c>
      <c r="H125" s="177">
        <f>'2020-3'!E72</f>
        <v>0</v>
      </c>
      <c r="I125" s="177">
        <v>0</v>
      </c>
      <c r="J125" s="177">
        <v>0</v>
      </c>
      <c r="K125" s="177">
        <v>0</v>
      </c>
      <c r="L125" s="177">
        <f t="shared" si="1"/>
        <v>0</v>
      </c>
    </row>
    <row r="126" spans="1:12" ht="10.5" customHeight="1">
      <c r="A126" s="41">
        <f>'2020-2 (п. 1-7)'!A118</f>
        <v>0</v>
      </c>
      <c r="B126" s="125" t="str">
        <f>'2020-2 (п. 1-7)'!B118</f>
        <v>ВСЬОГО</v>
      </c>
      <c r="C126" s="177">
        <f>'2020-2 (п. 1-7)'!G118</f>
        <v>0</v>
      </c>
      <c r="D126" s="177">
        <f>'2020-2 (п. 1-7)'!H118</f>
        <v>0</v>
      </c>
      <c r="E126" s="177">
        <f>'2020-2 (п. 1-7)'!I118</f>
        <v>0</v>
      </c>
      <c r="F126" s="177">
        <f>'2020-2 (п. 1-7)'!J118</f>
        <v>0</v>
      </c>
      <c r="G126" s="177">
        <f>'2020-2 (п. 1-7)'!K118</f>
        <v>0</v>
      </c>
      <c r="H126" s="177">
        <f>'2020-3'!E73</f>
        <v>0</v>
      </c>
      <c r="I126" s="177">
        <f>'2020-2 (п. 1-7)'!M118</f>
        <v>0</v>
      </c>
      <c r="J126" s="177">
        <v>0</v>
      </c>
      <c r="K126" s="177">
        <v>0</v>
      </c>
      <c r="L126" s="177">
        <f t="shared" si="1"/>
        <v>0</v>
      </c>
    </row>
    <row r="127" spans="1:12" ht="10.5" customHeight="1">
      <c r="A127" s="41">
        <f>'2020-2 (п. 1-7)'!A119</f>
        <v>0</v>
      </c>
      <c r="B127" s="125" t="str">
        <f>'2020-2 (п. 1-7)'!B119</f>
        <v>ВСЬОГО</v>
      </c>
      <c r="C127" s="177">
        <f>'2020-2 (п. 1-7)'!G119</f>
        <v>3220200</v>
      </c>
      <c r="D127" s="177">
        <f>'2020-2 (п. 1-7)'!H119</f>
        <v>0</v>
      </c>
      <c r="E127" s="177">
        <f>'2020-2 (п. 1-7)'!I119</f>
        <v>0</v>
      </c>
      <c r="F127" s="177">
        <f>'2020-2 (п. 1-7)'!J119</f>
        <v>3220200</v>
      </c>
      <c r="G127" s="177">
        <f>'2020-2 (п. 1-7)'!K119</f>
        <v>2758000</v>
      </c>
      <c r="H127" s="177">
        <f>'2020-3'!E74</f>
        <v>2758000</v>
      </c>
      <c r="I127" s="177">
        <f>'2020-2 (п. 1-7)'!M119</f>
        <v>0</v>
      </c>
      <c r="J127" s="177">
        <v>0</v>
      </c>
      <c r="K127" s="177">
        <v>0</v>
      </c>
      <c r="L127" s="177">
        <f t="shared" si="1"/>
        <v>2758000</v>
      </c>
    </row>
    <row r="128" spans="1:12" ht="10.5" customHeight="1">
      <c r="A128" s="124"/>
      <c r="B128" s="124"/>
      <c r="C128" s="13"/>
      <c r="D128" s="13"/>
      <c r="E128" s="13"/>
      <c r="F128" s="13"/>
      <c r="G128" s="13"/>
      <c r="H128" s="13"/>
      <c r="I128" s="13"/>
      <c r="J128" s="13"/>
      <c r="K128" s="13"/>
      <c r="L128" s="13"/>
    </row>
    <row r="129" spans="1:12" ht="15">
      <c r="A129" s="28" t="s">
        <v>155</v>
      </c>
      <c r="B129" s="28"/>
      <c r="C129" s="28"/>
      <c r="D129" s="28"/>
      <c r="E129" s="28"/>
      <c r="F129" s="28"/>
      <c r="G129" s="28"/>
      <c r="H129" s="28"/>
      <c r="I129" s="28"/>
      <c r="J129" s="28"/>
      <c r="K129" s="28"/>
      <c r="L129" s="28"/>
    </row>
    <row r="130" spans="1:12" ht="9" customHeight="1">
      <c r="A130" s="13"/>
      <c r="B130" s="13"/>
      <c r="C130" s="13"/>
      <c r="D130" s="13"/>
      <c r="E130" s="13"/>
      <c r="F130" s="13"/>
      <c r="G130" s="13"/>
      <c r="H130" s="13"/>
      <c r="I130" s="16" t="s">
        <v>173</v>
      </c>
      <c r="J130" s="13"/>
      <c r="K130" s="13"/>
      <c r="L130" s="13"/>
    </row>
    <row r="131" spans="1:12" ht="49.5" customHeight="1">
      <c r="A131" s="26" t="s">
        <v>47</v>
      </c>
      <c r="B131" s="26" t="s">
        <v>0</v>
      </c>
      <c r="C131" s="26" t="s">
        <v>48</v>
      </c>
      <c r="D131" s="26" t="s">
        <v>49</v>
      </c>
      <c r="E131" s="26" t="s">
        <v>85</v>
      </c>
      <c r="F131" s="26" t="s">
        <v>160</v>
      </c>
      <c r="G131" s="26" t="s">
        <v>156</v>
      </c>
      <c r="H131" s="26" t="s">
        <v>58</v>
      </c>
      <c r="I131" s="26" t="s">
        <v>59</v>
      </c>
      <c r="J131" s="13"/>
      <c r="K131" s="13"/>
      <c r="L131" s="13"/>
    </row>
    <row r="132" spans="1:12" ht="12.75">
      <c r="A132" s="37">
        <v>1</v>
      </c>
      <c r="B132" s="37">
        <v>2</v>
      </c>
      <c r="C132" s="37">
        <v>3</v>
      </c>
      <c r="D132" s="37">
        <v>4</v>
      </c>
      <c r="E132" s="37">
        <v>5</v>
      </c>
      <c r="F132" s="37">
        <v>6</v>
      </c>
      <c r="G132" s="37">
        <v>7</v>
      </c>
      <c r="H132" s="37">
        <v>8</v>
      </c>
      <c r="I132" s="37">
        <v>9</v>
      </c>
      <c r="J132" s="13"/>
      <c r="K132" s="13"/>
      <c r="L132" s="13"/>
    </row>
    <row r="133" spans="1:12" ht="24.75" customHeight="1">
      <c r="A133" s="26">
        <f aca="true" t="shared" si="2" ref="A133:A164">A7</f>
        <v>2000</v>
      </c>
      <c r="B133" s="126" t="str">
        <f aca="true" t="shared" si="3" ref="B133:I133">B7</f>
        <v>Поточні видатки</v>
      </c>
      <c r="C133" s="177">
        <f t="shared" si="3"/>
        <v>2186100</v>
      </c>
      <c r="D133" s="177">
        <f t="shared" si="3"/>
        <v>2092444.94</v>
      </c>
      <c r="E133" s="177">
        <f>E139</f>
        <v>6049.2</v>
      </c>
      <c r="F133" s="177">
        <f>F139</f>
        <v>8442</v>
      </c>
      <c r="G133" s="177">
        <f>G139</f>
        <v>11160</v>
      </c>
      <c r="H133" s="141">
        <f t="shared" si="3"/>
        <v>0</v>
      </c>
      <c r="I133" s="141">
        <f t="shared" si="3"/>
        <v>0</v>
      </c>
      <c r="J133" s="13"/>
      <c r="K133" s="13"/>
      <c r="L133" s="13"/>
    </row>
    <row r="134" spans="1:12" ht="24.75" customHeight="1">
      <c r="A134" s="26">
        <f t="shared" si="2"/>
        <v>2100</v>
      </c>
      <c r="B134" s="126" t="str">
        <f aca="true" t="shared" si="4" ref="B134:D153">B8</f>
        <v>Оплата праці і нарахування на заробітну плату</v>
      </c>
      <c r="C134" s="177">
        <f t="shared" si="4"/>
        <v>1916200</v>
      </c>
      <c r="D134" s="177">
        <f t="shared" si="4"/>
        <v>1893329.2</v>
      </c>
      <c r="E134" s="177">
        <v>0</v>
      </c>
      <c r="F134" s="177">
        <v>0</v>
      </c>
      <c r="G134" s="177">
        <v>0</v>
      </c>
      <c r="H134" s="141">
        <v>0</v>
      </c>
      <c r="I134" s="141">
        <v>0</v>
      </c>
      <c r="J134" s="13"/>
      <c r="K134" s="13"/>
      <c r="L134" s="13"/>
    </row>
    <row r="135" spans="1:12" ht="24.75" customHeight="1">
      <c r="A135" s="26">
        <f t="shared" si="2"/>
        <v>2110</v>
      </c>
      <c r="B135" s="126" t="str">
        <f t="shared" si="4"/>
        <v>Оплата праці</v>
      </c>
      <c r="C135" s="177">
        <f t="shared" si="4"/>
        <v>1570600</v>
      </c>
      <c r="D135" s="177">
        <f t="shared" si="4"/>
        <v>1568767.73</v>
      </c>
      <c r="E135" s="177">
        <v>0</v>
      </c>
      <c r="F135" s="177">
        <v>0</v>
      </c>
      <c r="G135" s="177">
        <v>0</v>
      </c>
      <c r="H135" s="141">
        <v>0</v>
      </c>
      <c r="I135" s="141">
        <v>0</v>
      </c>
      <c r="J135" s="13"/>
      <c r="K135" s="13"/>
      <c r="L135" s="13"/>
    </row>
    <row r="136" spans="1:12" ht="24.75" customHeight="1">
      <c r="A136" s="26">
        <f t="shared" si="2"/>
        <v>2111</v>
      </c>
      <c r="B136" s="126" t="str">
        <f t="shared" si="4"/>
        <v>Заробітна плата</v>
      </c>
      <c r="C136" s="177">
        <f t="shared" si="4"/>
        <v>1570600</v>
      </c>
      <c r="D136" s="177">
        <f t="shared" si="4"/>
        <v>1568767.73</v>
      </c>
      <c r="E136" s="177">
        <v>0</v>
      </c>
      <c r="F136" s="177">
        <v>0</v>
      </c>
      <c r="G136" s="177">
        <v>0</v>
      </c>
      <c r="H136" s="141">
        <v>0</v>
      </c>
      <c r="I136" s="141">
        <v>0</v>
      </c>
      <c r="J136" s="13"/>
      <c r="K136" s="13"/>
      <c r="L136" s="13"/>
    </row>
    <row r="137" spans="1:12" ht="24.75" customHeight="1">
      <c r="A137" s="26">
        <f t="shared" si="2"/>
        <v>2112</v>
      </c>
      <c r="B137" s="126" t="str">
        <f t="shared" si="4"/>
        <v>Грошове забезпечення військослужбовців</v>
      </c>
      <c r="C137" s="177">
        <f t="shared" si="4"/>
        <v>0</v>
      </c>
      <c r="D137" s="177">
        <f t="shared" si="4"/>
        <v>0</v>
      </c>
      <c r="E137" s="177">
        <v>0</v>
      </c>
      <c r="F137" s="177">
        <v>0</v>
      </c>
      <c r="G137" s="177">
        <v>0</v>
      </c>
      <c r="H137" s="141">
        <v>0</v>
      </c>
      <c r="I137" s="141">
        <v>0</v>
      </c>
      <c r="J137" s="13"/>
      <c r="K137" s="13"/>
      <c r="L137" s="13"/>
    </row>
    <row r="138" spans="1:12" ht="24.75" customHeight="1">
      <c r="A138" s="26">
        <f t="shared" si="2"/>
        <v>2120</v>
      </c>
      <c r="B138" s="126" t="str">
        <f t="shared" si="4"/>
        <v>Нарахування на оплату праці</v>
      </c>
      <c r="C138" s="177">
        <f t="shared" si="4"/>
        <v>345600</v>
      </c>
      <c r="D138" s="177">
        <f t="shared" si="4"/>
        <v>324561.47</v>
      </c>
      <c r="E138" s="177">
        <v>0</v>
      </c>
      <c r="F138" s="177">
        <v>0</v>
      </c>
      <c r="G138" s="177">
        <v>0</v>
      </c>
      <c r="H138" s="141">
        <v>0</v>
      </c>
      <c r="I138" s="141">
        <v>0</v>
      </c>
      <c r="J138" s="13"/>
      <c r="K138" s="13"/>
      <c r="L138" s="13"/>
    </row>
    <row r="139" spans="1:12" ht="24.75" customHeight="1">
      <c r="A139" s="26">
        <f t="shared" si="2"/>
        <v>2200</v>
      </c>
      <c r="B139" s="126" t="str">
        <f t="shared" si="4"/>
        <v>Використання товарів і послуг</v>
      </c>
      <c r="C139" s="177">
        <f t="shared" si="4"/>
        <v>266900</v>
      </c>
      <c r="D139" s="177">
        <f t="shared" si="4"/>
        <v>197353.74000000002</v>
      </c>
      <c r="E139" s="177">
        <f>E140</f>
        <v>6049.2</v>
      </c>
      <c r="F139" s="177">
        <f>F140</f>
        <v>8442</v>
      </c>
      <c r="G139" s="177">
        <f>G140</f>
        <v>11160</v>
      </c>
      <c r="H139" s="141">
        <v>0</v>
      </c>
      <c r="I139" s="141">
        <v>0</v>
      </c>
      <c r="J139" s="13"/>
      <c r="K139" s="13"/>
      <c r="L139" s="13"/>
    </row>
    <row r="140" spans="1:12" ht="121.5" customHeight="1">
      <c r="A140" s="26">
        <f t="shared" si="2"/>
        <v>2210</v>
      </c>
      <c r="B140" s="126" t="str">
        <f t="shared" si="4"/>
        <v>Предмети, матеріали, обладнання та інвентар</v>
      </c>
      <c r="C140" s="177">
        <f t="shared" si="4"/>
        <v>28700</v>
      </c>
      <c r="D140" s="177">
        <f t="shared" si="4"/>
        <v>28700</v>
      </c>
      <c r="E140" s="177">
        <v>6049.2</v>
      </c>
      <c r="F140" s="177">
        <v>8442</v>
      </c>
      <c r="G140" s="177">
        <v>11160</v>
      </c>
      <c r="H140" s="94" t="s">
        <v>303</v>
      </c>
      <c r="I140" s="94" t="s">
        <v>302</v>
      </c>
      <c r="J140" s="13"/>
      <c r="K140" s="13"/>
      <c r="L140" s="13"/>
    </row>
    <row r="141" spans="1:12" ht="24.75" customHeight="1">
      <c r="A141" s="26">
        <f t="shared" si="2"/>
        <v>2220</v>
      </c>
      <c r="B141" s="126" t="str">
        <f t="shared" si="4"/>
        <v>Медикаменти та перев'язувальні матеріали</v>
      </c>
      <c r="C141" s="177">
        <f t="shared" si="4"/>
        <v>0</v>
      </c>
      <c r="D141" s="177">
        <f t="shared" si="4"/>
        <v>0</v>
      </c>
      <c r="E141" s="177">
        <v>0</v>
      </c>
      <c r="F141" s="177">
        <v>0</v>
      </c>
      <c r="G141" s="177">
        <v>0</v>
      </c>
      <c r="H141" s="141">
        <v>0</v>
      </c>
      <c r="I141" s="141">
        <v>0</v>
      </c>
      <c r="J141" s="13"/>
      <c r="K141" s="13"/>
      <c r="L141" s="13"/>
    </row>
    <row r="142" spans="1:12" ht="24.75" customHeight="1">
      <c r="A142" s="26">
        <f t="shared" si="2"/>
        <v>2230</v>
      </c>
      <c r="B142" s="126" t="str">
        <f t="shared" si="4"/>
        <v>Продукти харчування</v>
      </c>
      <c r="C142" s="177">
        <f t="shared" si="4"/>
        <v>0</v>
      </c>
      <c r="D142" s="177">
        <f t="shared" si="4"/>
        <v>0</v>
      </c>
      <c r="E142" s="177">
        <v>0</v>
      </c>
      <c r="F142" s="177">
        <v>0</v>
      </c>
      <c r="G142" s="177">
        <v>0</v>
      </c>
      <c r="H142" s="141">
        <v>0</v>
      </c>
      <c r="I142" s="141">
        <v>0</v>
      </c>
      <c r="J142" s="13"/>
      <c r="K142" s="13"/>
      <c r="L142" s="13"/>
    </row>
    <row r="143" spans="1:12" ht="24.75" customHeight="1">
      <c r="A143" s="26">
        <f t="shared" si="2"/>
        <v>2240</v>
      </c>
      <c r="B143" s="126" t="str">
        <f t="shared" si="4"/>
        <v>Оплата послуг (крім комунальних)</v>
      </c>
      <c r="C143" s="177">
        <f t="shared" si="4"/>
        <v>177100</v>
      </c>
      <c r="D143" s="177">
        <f t="shared" si="4"/>
        <v>147601.84</v>
      </c>
      <c r="E143" s="177">
        <v>0</v>
      </c>
      <c r="F143" s="177">
        <v>0</v>
      </c>
      <c r="G143" s="177">
        <v>0</v>
      </c>
      <c r="H143" s="141">
        <v>0</v>
      </c>
      <c r="I143" s="141">
        <v>0</v>
      </c>
      <c r="J143" s="13"/>
      <c r="K143" s="13"/>
      <c r="L143" s="13"/>
    </row>
    <row r="144" spans="1:12" ht="24.75" customHeight="1">
      <c r="A144" s="26">
        <f t="shared" si="2"/>
        <v>2250</v>
      </c>
      <c r="B144" s="126" t="str">
        <f t="shared" si="4"/>
        <v>Видатки на відрядження</v>
      </c>
      <c r="C144" s="177">
        <f t="shared" si="4"/>
        <v>12000</v>
      </c>
      <c r="D144" s="177">
        <f t="shared" si="4"/>
        <v>1856.2</v>
      </c>
      <c r="E144" s="177">
        <v>0</v>
      </c>
      <c r="F144" s="177">
        <v>0</v>
      </c>
      <c r="G144" s="177">
        <v>0</v>
      </c>
      <c r="H144" s="141">
        <v>0</v>
      </c>
      <c r="I144" s="141">
        <v>0</v>
      </c>
      <c r="J144" s="13"/>
      <c r="K144" s="13"/>
      <c r="L144" s="13"/>
    </row>
    <row r="145" spans="1:12" ht="24.75" customHeight="1">
      <c r="A145" s="26">
        <f t="shared" si="2"/>
        <v>2260</v>
      </c>
      <c r="B145" s="126" t="str">
        <f t="shared" si="4"/>
        <v>Видатки та заходи спеціального призначення</v>
      </c>
      <c r="C145" s="177">
        <f t="shared" si="4"/>
        <v>0</v>
      </c>
      <c r="D145" s="177">
        <f t="shared" si="4"/>
        <v>0</v>
      </c>
      <c r="E145" s="177">
        <v>0</v>
      </c>
      <c r="F145" s="177">
        <v>0</v>
      </c>
      <c r="G145" s="177">
        <v>0</v>
      </c>
      <c r="H145" s="141">
        <v>0</v>
      </c>
      <c r="I145" s="141">
        <v>0</v>
      </c>
      <c r="J145" s="13"/>
      <c r="K145" s="13"/>
      <c r="L145" s="13"/>
    </row>
    <row r="146" spans="1:12" ht="24.75" customHeight="1">
      <c r="A146" s="26">
        <f t="shared" si="2"/>
        <v>2270</v>
      </c>
      <c r="B146" s="126" t="str">
        <f t="shared" si="4"/>
        <v>Оплата комунальних послуг та енергоносієв</v>
      </c>
      <c r="C146" s="177">
        <f t="shared" si="4"/>
        <v>49100</v>
      </c>
      <c r="D146" s="177">
        <f t="shared" si="4"/>
        <v>19195.7</v>
      </c>
      <c r="E146" s="177">
        <v>0</v>
      </c>
      <c r="F146" s="177">
        <v>0</v>
      </c>
      <c r="G146" s="177">
        <v>0</v>
      </c>
      <c r="H146" s="141">
        <v>0</v>
      </c>
      <c r="I146" s="141">
        <v>0</v>
      </c>
      <c r="J146" s="13"/>
      <c r="K146" s="13"/>
      <c r="L146" s="13"/>
    </row>
    <row r="147" spans="1:12" ht="24.75" customHeight="1">
      <c r="A147" s="26">
        <f t="shared" si="2"/>
        <v>2271</v>
      </c>
      <c r="B147" s="126" t="str">
        <f t="shared" si="4"/>
        <v>Оплата теплопостачання</v>
      </c>
      <c r="C147" s="177">
        <f t="shared" si="4"/>
        <v>0</v>
      </c>
      <c r="D147" s="177">
        <f t="shared" si="4"/>
        <v>0</v>
      </c>
      <c r="E147" s="177">
        <v>0</v>
      </c>
      <c r="F147" s="177">
        <v>0</v>
      </c>
      <c r="G147" s="177">
        <v>0</v>
      </c>
      <c r="H147" s="141">
        <v>0</v>
      </c>
      <c r="I147" s="141">
        <v>0</v>
      </c>
      <c r="J147" s="13"/>
      <c r="K147" s="13"/>
      <c r="L147" s="13"/>
    </row>
    <row r="148" spans="1:12" ht="24.75" customHeight="1">
      <c r="A148" s="26">
        <f t="shared" si="2"/>
        <v>2272</v>
      </c>
      <c r="B148" s="126" t="str">
        <f t="shared" si="4"/>
        <v>Оплата водопостачання і водовідведення</v>
      </c>
      <c r="C148" s="177">
        <f t="shared" si="4"/>
        <v>0</v>
      </c>
      <c r="D148" s="177">
        <f t="shared" si="4"/>
        <v>0</v>
      </c>
      <c r="E148" s="177">
        <v>0</v>
      </c>
      <c r="F148" s="177">
        <v>0</v>
      </c>
      <c r="G148" s="177">
        <v>0</v>
      </c>
      <c r="H148" s="141">
        <v>0</v>
      </c>
      <c r="I148" s="141">
        <v>0</v>
      </c>
      <c r="J148" s="13"/>
      <c r="K148" s="13"/>
      <c r="L148" s="13"/>
    </row>
    <row r="149" spans="1:12" ht="24.75" customHeight="1">
      <c r="A149" s="26">
        <f t="shared" si="2"/>
        <v>2273</v>
      </c>
      <c r="B149" s="126" t="str">
        <f t="shared" si="4"/>
        <v>Оплата електроенергії</v>
      </c>
      <c r="C149" s="177">
        <f t="shared" si="4"/>
        <v>49100</v>
      </c>
      <c r="D149" s="177">
        <f t="shared" si="4"/>
        <v>19195.7</v>
      </c>
      <c r="E149" s="177">
        <v>0</v>
      </c>
      <c r="F149" s="177">
        <v>0</v>
      </c>
      <c r="G149" s="177">
        <v>0</v>
      </c>
      <c r="H149" s="141">
        <v>0</v>
      </c>
      <c r="I149" s="141">
        <v>0</v>
      </c>
      <c r="J149" s="13"/>
      <c r="K149" s="13"/>
      <c r="L149" s="13"/>
    </row>
    <row r="150" spans="1:12" ht="24.75" customHeight="1">
      <c r="A150" s="26">
        <f t="shared" si="2"/>
        <v>2274</v>
      </c>
      <c r="B150" s="126" t="str">
        <f t="shared" si="4"/>
        <v>Оплата природного газу</v>
      </c>
      <c r="C150" s="177">
        <f t="shared" si="4"/>
        <v>0</v>
      </c>
      <c r="D150" s="177">
        <f t="shared" si="4"/>
        <v>0</v>
      </c>
      <c r="E150" s="177">
        <v>0</v>
      </c>
      <c r="F150" s="177">
        <v>0</v>
      </c>
      <c r="G150" s="177">
        <v>0</v>
      </c>
      <c r="H150" s="141">
        <v>0</v>
      </c>
      <c r="I150" s="141">
        <v>0</v>
      </c>
      <c r="J150" s="13"/>
      <c r="K150" s="13"/>
      <c r="L150" s="13"/>
    </row>
    <row r="151" spans="1:12" ht="24.75" customHeight="1">
      <c r="A151" s="26">
        <f t="shared" si="2"/>
        <v>2275</v>
      </c>
      <c r="B151" s="126" t="str">
        <f t="shared" si="4"/>
        <v>Оплата інших енергоносієв</v>
      </c>
      <c r="C151" s="177">
        <f t="shared" si="4"/>
        <v>0</v>
      </c>
      <c r="D151" s="177">
        <f t="shared" si="4"/>
        <v>0</v>
      </c>
      <c r="E151" s="177">
        <v>0</v>
      </c>
      <c r="F151" s="177">
        <v>0</v>
      </c>
      <c r="G151" s="177">
        <v>0</v>
      </c>
      <c r="H151" s="141">
        <v>0</v>
      </c>
      <c r="I151" s="141">
        <v>0</v>
      </c>
      <c r="J151" s="13"/>
      <c r="K151" s="13"/>
      <c r="L151" s="13"/>
    </row>
    <row r="152" spans="1:12" ht="24.75" customHeight="1">
      <c r="A152" s="26">
        <f t="shared" si="2"/>
        <v>2280</v>
      </c>
      <c r="B152" s="126" t="str">
        <f t="shared" si="4"/>
        <v>Дослідження і розробки, видатки державного (регіонального) значення</v>
      </c>
      <c r="C152" s="177">
        <f t="shared" si="4"/>
        <v>0</v>
      </c>
      <c r="D152" s="177">
        <f t="shared" si="4"/>
        <v>0</v>
      </c>
      <c r="E152" s="177">
        <v>0</v>
      </c>
      <c r="F152" s="177">
        <v>0</v>
      </c>
      <c r="G152" s="177">
        <v>0</v>
      </c>
      <c r="H152" s="141">
        <v>0</v>
      </c>
      <c r="I152" s="141">
        <v>0</v>
      </c>
      <c r="J152" s="13"/>
      <c r="K152" s="13"/>
      <c r="L152" s="13"/>
    </row>
    <row r="153" spans="1:12" ht="24.75" customHeight="1">
      <c r="A153" s="26">
        <f t="shared" si="2"/>
        <v>2281</v>
      </c>
      <c r="B153" s="126" t="str">
        <f t="shared" si="4"/>
        <v>Дослідження і розробки, окремі заходи розвитку по реалізації державних (регіональних) програм</v>
      </c>
      <c r="C153" s="177">
        <f t="shared" si="4"/>
        <v>0</v>
      </c>
      <c r="D153" s="177">
        <f t="shared" si="4"/>
        <v>0</v>
      </c>
      <c r="E153" s="177">
        <v>0</v>
      </c>
      <c r="F153" s="177">
        <v>0</v>
      </c>
      <c r="G153" s="177">
        <v>0</v>
      </c>
      <c r="H153" s="141">
        <v>0</v>
      </c>
      <c r="I153" s="141">
        <v>0</v>
      </c>
      <c r="J153" s="13"/>
      <c r="K153" s="13"/>
      <c r="L153" s="13"/>
    </row>
    <row r="154" spans="1:12" ht="24.75" customHeight="1">
      <c r="A154" s="26">
        <f t="shared" si="2"/>
        <v>2282</v>
      </c>
      <c r="B154" s="126" t="str">
        <f aca="true" t="shared" si="5" ref="B154:D173">B28</f>
        <v>Окремі заходи по реалізаціє державних (регіональних) програм, не віднесені до заходів розвитку</v>
      </c>
      <c r="C154" s="177">
        <f t="shared" si="5"/>
        <v>0</v>
      </c>
      <c r="D154" s="177">
        <f t="shared" si="5"/>
        <v>0</v>
      </c>
      <c r="E154" s="177">
        <v>0</v>
      </c>
      <c r="F154" s="177">
        <v>0</v>
      </c>
      <c r="G154" s="177">
        <v>0</v>
      </c>
      <c r="H154" s="141">
        <v>0</v>
      </c>
      <c r="I154" s="141">
        <v>0</v>
      </c>
      <c r="J154" s="13"/>
      <c r="K154" s="13"/>
      <c r="L154" s="13"/>
    </row>
    <row r="155" spans="1:12" ht="24.75" customHeight="1">
      <c r="A155" s="26">
        <f t="shared" si="2"/>
        <v>2400</v>
      </c>
      <c r="B155" s="126" t="str">
        <f t="shared" si="5"/>
        <v>Обслуговування боргових зобов'язань</v>
      </c>
      <c r="C155" s="177">
        <f t="shared" si="5"/>
        <v>0</v>
      </c>
      <c r="D155" s="177">
        <f t="shared" si="5"/>
        <v>0</v>
      </c>
      <c r="E155" s="177">
        <v>0</v>
      </c>
      <c r="F155" s="177">
        <v>0</v>
      </c>
      <c r="G155" s="177">
        <v>0</v>
      </c>
      <c r="H155" s="141">
        <v>0</v>
      </c>
      <c r="I155" s="141">
        <v>0</v>
      </c>
      <c r="J155" s="13"/>
      <c r="K155" s="13"/>
      <c r="L155" s="13"/>
    </row>
    <row r="156" spans="1:12" ht="24.75" customHeight="1">
      <c r="A156" s="26">
        <f t="shared" si="2"/>
        <v>2410</v>
      </c>
      <c r="B156" s="126" t="str">
        <f t="shared" si="5"/>
        <v>Обслуговування внутрішніх боргових зобов'язань</v>
      </c>
      <c r="C156" s="177">
        <f t="shared" si="5"/>
        <v>0</v>
      </c>
      <c r="D156" s="177">
        <f t="shared" si="5"/>
        <v>0</v>
      </c>
      <c r="E156" s="177">
        <v>0</v>
      </c>
      <c r="F156" s="177">
        <v>0</v>
      </c>
      <c r="G156" s="177">
        <v>0</v>
      </c>
      <c r="H156" s="141">
        <v>0</v>
      </c>
      <c r="I156" s="141">
        <v>0</v>
      </c>
      <c r="J156" s="13"/>
      <c r="K156" s="13"/>
      <c r="L156" s="13"/>
    </row>
    <row r="157" spans="1:12" ht="24.75" customHeight="1">
      <c r="A157" s="26">
        <f t="shared" si="2"/>
        <v>2420</v>
      </c>
      <c r="B157" s="126" t="str">
        <f t="shared" si="5"/>
        <v>Обслуговування зовнішніх боргових зобов'язань</v>
      </c>
      <c r="C157" s="177">
        <f t="shared" si="5"/>
        <v>0</v>
      </c>
      <c r="D157" s="177">
        <f t="shared" si="5"/>
        <v>0</v>
      </c>
      <c r="E157" s="177">
        <v>0</v>
      </c>
      <c r="F157" s="177">
        <v>0</v>
      </c>
      <c r="G157" s="177">
        <v>0</v>
      </c>
      <c r="H157" s="141">
        <v>0</v>
      </c>
      <c r="I157" s="141">
        <v>0</v>
      </c>
      <c r="J157" s="13"/>
      <c r="K157" s="13"/>
      <c r="L157" s="13"/>
    </row>
    <row r="158" spans="1:12" ht="24.75" customHeight="1">
      <c r="A158" s="26">
        <f t="shared" si="2"/>
        <v>2600</v>
      </c>
      <c r="B158" s="126" t="str">
        <f t="shared" si="5"/>
        <v>Поточні трансферти</v>
      </c>
      <c r="C158" s="177">
        <f t="shared" si="5"/>
        <v>0</v>
      </c>
      <c r="D158" s="177">
        <f t="shared" si="5"/>
        <v>0</v>
      </c>
      <c r="E158" s="177">
        <v>0</v>
      </c>
      <c r="F158" s="177">
        <v>0</v>
      </c>
      <c r="G158" s="177">
        <v>0</v>
      </c>
      <c r="H158" s="141">
        <v>0</v>
      </c>
      <c r="I158" s="141">
        <v>0</v>
      </c>
      <c r="J158" s="13"/>
      <c r="K158" s="13"/>
      <c r="L158" s="13"/>
    </row>
    <row r="159" spans="1:12" ht="24.75" customHeight="1">
      <c r="A159" s="26">
        <f t="shared" si="2"/>
        <v>2610</v>
      </c>
      <c r="B159" s="126" t="str">
        <f t="shared" si="5"/>
        <v>Субсидіє та поточні трансферти підприємствам  (установам, організаціям)</v>
      </c>
      <c r="C159" s="177">
        <f t="shared" si="5"/>
        <v>0</v>
      </c>
      <c r="D159" s="177">
        <f t="shared" si="5"/>
        <v>0</v>
      </c>
      <c r="E159" s="177">
        <v>0</v>
      </c>
      <c r="F159" s="177">
        <v>0</v>
      </c>
      <c r="G159" s="177">
        <v>0</v>
      </c>
      <c r="H159" s="141">
        <v>0</v>
      </c>
      <c r="I159" s="141">
        <v>0</v>
      </c>
      <c r="J159" s="13"/>
      <c r="K159" s="13"/>
      <c r="L159" s="13"/>
    </row>
    <row r="160" spans="1:12" ht="24.75" customHeight="1">
      <c r="A160" s="26">
        <f t="shared" si="2"/>
        <v>2620</v>
      </c>
      <c r="B160" s="126" t="str">
        <f t="shared" si="5"/>
        <v>Трансферти органам державного управління інших рівнів</v>
      </c>
      <c r="C160" s="177">
        <f t="shared" si="5"/>
        <v>0</v>
      </c>
      <c r="D160" s="177">
        <f t="shared" si="5"/>
        <v>0</v>
      </c>
      <c r="E160" s="177">
        <v>0</v>
      </c>
      <c r="F160" s="177">
        <v>0</v>
      </c>
      <c r="G160" s="177">
        <v>0</v>
      </c>
      <c r="H160" s="141">
        <v>0</v>
      </c>
      <c r="I160" s="141">
        <v>0</v>
      </c>
      <c r="J160" s="13"/>
      <c r="K160" s="13"/>
      <c r="L160" s="13"/>
    </row>
    <row r="161" spans="1:12" ht="24.75" customHeight="1">
      <c r="A161" s="26">
        <f t="shared" si="2"/>
        <v>2630</v>
      </c>
      <c r="B161" s="126" t="str">
        <f t="shared" si="5"/>
        <v>Трансферти урядам зарубіжних країн та міжнародним організаціям</v>
      </c>
      <c r="C161" s="177">
        <f t="shared" si="5"/>
        <v>0</v>
      </c>
      <c r="D161" s="177">
        <f t="shared" si="5"/>
        <v>0</v>
      </c>
      <c r="E161" s="177">
        <v>0</v>
      </c>
      <c r="F161" s="177">
        <v>0</v>
      </c>
      <c r="G161" s="177">
        <v>0</v>
      </c>
      <c r="H161" s="141">
        <v>0</v>
      </c>
      <c r="I161" s="141">
        <v>0</v>
      </c>
      <c r="J161" s="13"/>
      <c r="K161" s="13"/>
      <c r="L161" s="13"/>
    </row>
    <row r="162" spans="1:12" ht="24.75" customHeight="1">
      <c r="A162" s="26">
        <f t="shared" si="2"/>
        <v>2700</v>
      </c>
      <c r="B162" s="126" t="str">
        <f t="shared" si="5"/>
        <v>Соціальне забезпечення</v>
      </c>
      <c r="C162" s="177">
        <f t="shared" si="5"/>
        <v>0</v>
      </c>
      <c r="D162" s="177">
        <f t="shared" si="5"/>
        <v>0</v>
      </c>
      <c r="E162" s="177">
        <v>0</v>
      </c>
      <c r="F162" s="177">
        <v>0</v>
      </c>
      <c r="G162" s="177">
        <v>0</v>
      </c>
      <c r="H162" s="141">
        <v>0</v>
      </c>
      <c r="I162" s="141">
        <v>0</v>
      </c>
      <c r="J162" s="13"/>
      <c r="K162" s="13"/>
      <c r="L162" s="13"/>
    </row>
    <row r="163" spans="1:12" ht="24.75" customHeight="1">
      <c r="A163" s="26">
        <f t="shared" si="2"/>
        <v>2710</v>
      </c>
      <c r="B163" s="126" t="str">
        <f t="shared" si="5"/>
        <v>Виплата пенсій і допомоги</v>
      </c>
      <c r="C163" s="177">
        <f t="shared" si="5"/>
        <v>0</v>
      </c>
      <c r="D163" s="177">
        <f t="shared" si="5"/>
        <v>0</v>
      </c>
      <c r="E163" s="177">
        <v>0</v>
      </c>
      <c r="F163" s="177">
        <v>0</v>
      </c>
      <c r="G163" s="177">
        <v>0</v>
      </c>
      <c r="H163" s="141">
        <v>0</v>
      </c>
      <c r="I163" s="141">
        <v>0</v>
      </c>
      <c r="J163" s="13"/>
      <c r="K163" s="13"/>
      <c r="L163" s="13"/>
    </row>
    <row r="164" spans="1:12" ht="24.75" customHeight="1">
      <c r="A164" s="26">
        <f t="shared" si="2"/>
        <v>2720</v>
      </c>
      <c r="B164" s="126" t="str">
        <f t="shared" si="5"/>
        <v>Стипендії</v>
      </c>
      <c r="C164" s="177">
        <f t="shared" si="5"/>
        <v>0</v>
      </c>
      <c r="D164" s="177">
        <f t="shared" si="5"/>
        <v>0</v>
      </c>
      <c r="E164" s="177">
        <v>0</v>
      </c>
      <c r="F164" s="177">
        <v>0</v>
      </c>
      <c r="G164" s="177">
        <v>0</v>
      </c>
      <c r="H164" s="141">
        <v>0</v>
      </c>
      <c r="I164" s="141">
        <v>0</v>
      </c>
      <c r="J164" s="13"/>
      <c r="K164" s="13"/>
      <c r="L164" s="13"/>
    </row>
    <row r="165" spans="1:12" ht="24.75" customHeight="1">
      <c r="A165" s="26">
        <f aca="true" t="shared" si="6" ref="A165:A189">A39</f>
        <v>2730</v>
      </c>
      <c r="B165" s="126" t="str">
        <f t="shared" si="5"/>
        <v>Інші виплати населенню</v>
      </c>
      <c r="C165" s="177">
        <f t="shared" si="5"/>
        <v>0</v>
      </c>
      <c r="D165" s="177">
        <f t="shared" si="5"/>
        <v>0</v>
      </c>
      <c r="E165" s="177">
        <v>0</v>
      </c>
      <c r="F165" s="177">
        <v>0</v>
      </c>
      <c r="G165" s="177">
        <v>0</v>
      </c>
      <c r="H165" s="141">
        <v>0</v>
      </c>
      <c r="I165" s="141">
        <v>0</v>
      </c>
      <c r="J165" s="13"/>
      <c r="K165" s="13"/>
      <c r="L165" s="13"/>
    </row>
    <row r="166" spans="1:12" ht="24.75" customHeight="1">
      <c r="A166" s="26">
        <f t="shared" si="6"/>
        <v>2800</v>
      </c>
      <c r="B166" s="126" t="str">
        <f t="shared" si="5"/>
        <v>Інші видатки</v>
      </c>
      <c r="C166" s="177">
        <f t="shared" si="5"/>
        <v>3000</v>
      </c>
      <c r="D166" s="177">
        <f t="shared" si="5"/>
        <v>1762</v>
      </c>
      <c r="E166" s="177">
        <v>0</v>
      </c>
      <c r="F166" s="177">
        <v>0</v>
      </c>
      <c r="G166" s="177">
        <v>0</v>
      </c>
      <c r="H166" s="141">
        <v>0</v>
      </c>
      <c r="I166" s="141">
        <v>0</v>
      </c>
      <c r="J166" s="13"/>
      <c r="K166" s="13"/>
      <c r="L166" s="13"/>
    </row>
    <row r="167" spans="1:12" ht="24.75" customHeight="1">
      <c r="A167" s="26">
        <f t="shared" si="6"/>
        <v>0</v>
      </c>
      <c r="B167" s="126" t="str">
        <f t="shared" si="5"/>
        <v>ВСЬОГО</v>
      </c>
      <c r="C167" s="177">
        <f t="shared" si="5"/>
        <v>2186100</v>
      </c>
      <c r="D167" s="177">
        <f t="shared" si="5"/>
        <v>2092444.94</v>
      </c>
      <c r="E167" s="177">
        <v>0</v>
      </c>
      <c r="F167" s="177">
        <v>0</v>
      </c>
      <c r="G167" s="177">
        <v>0</v>
      </c>
      <c r="H167" s="141">
        <v>0</v>
      </c>
      <c r="I167" s="141">
        <v>0</v>
      </c>
      <c r="J167" s="13"/>
      <c r="K167" s="13"/>
      <c r="L167" s="13"/>
    </row>
    <row r="168" spans="1:12" ht="24.75" customHeight="1">
      <c r="A168" s="26">
        <f t="shared" si="6"/>
        <v>3000</v>
      </c>
      <c r="B168" s="126" t="str">
        <f t="shared" si="5"/>
        <v>Капітальні видатки</v>
      </c>
      <c r="C168" s="177">
        <f t="shared" si="5"/>
        <v>0</v>
      </c>
      <c r="D168" s="177">
        <f t="shared" si="5"/>
        <v>0</v>
      </c>
      <c r="E168" s="177">
        <v>0</v>
      </c>
      <c r="F168" s="177">
        <v>0</v>
      </c>
      <c r="G168" s="177">
        <v>0</v>
      </c>
      <c r="H168" s="141">
        <v>0</v>
      </c>
      <c r="I168" s="141">
        <v>0</v>
      </c>
      <c r="J168" s="13"/>
      <c r="K168" s="13"/>
      <c r="L168" s="13"/>
    </row>
    <row r="169" spans="1:12" ht="24.75" customHeight="1">
      <c r="A169" s="26">
        <f t="shared" si="6"/>
        <v>3100</v>
      </c>
      <c r="B169" s="126" t="str">
        <f t="shared" si="5"/>
        <v>Придбання основного капіталу</v>
      </c>
      <c r="C169" s="177">
        <f t="shared" si="5"/>
        <v>0</v>
      </c>
      <c r="D169" s="177">
        <f t="shared" si="5"/>
        <v>0</v>
      </c>
      <c r="E169" s="177">
        <v>0</v>
      </c>
      <c r="F169" s="177">
        <v>0</v>
      </c>
      <c r="G169" s="177">
        <v>0</v>
      </c>
      <c r="H169" s="141">
        <v>0</v>
      </c>
      <c r="I169" s="141">
        <v>0</v>
      </c>
      <c r="J169" s="13"/>
      <c r="K169" s="13"/>
      <c r="L169" s="13"/>
    </row>
    <row r="170" spans="1:12" ht="24.75" customHeight="1">
      <c r="A170" s="26">
        <f t="shared" si="6"/>
        <v>3110</v>
      </c>
      <c r="B170" s="126" t="str">
        <f t="shared" si="5"/>
        <v>Придбання обладнання і предметів довгострокового  користування</v>
      </c>
      <c r="C170" s="177">
        <f t="shared" si="5"/>
        <v>50000</v>
      </c>
      <c r="D170" s="177">
        <f t="shared" si="5"/>
        <v>49230</v>
      </c>
      <c r="E170" s="177">
        <v>0</v>
      </c>
      <c r="F170" s="177">
        <v>0</v>
      </c>
      <c r="G170" s="177">
        <v>0</v>
      </c>
      <c r="H170" s="141">
        <v>0</v>
      </c>
      <c r="I170" s="141">
        <v>0</v>
      </c>
      <c r="J170" s="13"/>
      <c r="K170" s="13"/>
      <c r="L170" s="13"/>
    </row>
    <row r="171" spans="1:12" ht="24.75" customHeight="1">
      <c r="A171" s="26">
        <f t="shared" si="6"/>
        <v>3120</v>
      </c>
      <c r="B171" s="126" t="str">
        <f t="shared" si="5"/>
        <v>Капітальне будівництво (придбання)</v>
      </c>
      <c r="C171" s="177">
        <f t="shared" si="5"/>
        <v>0</v>
      </c>
      <c r="D171" s="177">
        <f t="shared" si="5"/>
        <v>0</v>
      </c>
      <c r="E171" s="177">
        <v>0</v>
      </c>
      <c r="F171" s="177">
        <v>0</v>
      </c>
      <c r="G171" s="177">
        <v>0</v>
      </c>
      <c r="H171" s="141">
        <v>0</v>
      </c>
      <c r="I171" s="141">
        <v>0</v>
      </c>
      <c r="J171" s="13"/>
      <c r="K171" s="13"/>
      <c r="L171" s="13"/>
    </row>
    <row r="172" spans="1:12" ht="24.75" customHeight="1">
      <c r="A172" s="26">
        <f t="shared" si="6"/>
        <v>3121</v>
      </c>
      <c r="B172" s="126" t="str">
        <f t="shared" si="5"/>
        <v>Капітальне будівництво (придбання) житла</v>
      </c>
      <c r="C172" s="177">
        <f t="shared" si="5"/>
        <v>0</v>
      </c>
      <c r="D172" s="177">
        <f t="shared" si="5"/>
        <v>0</v>
      </c>
      <c r="E172" s="177">
        <v>0</v>
      </c>
      <c r="F172" s="177">
        <v>0</v>
      </c>
      <c r="G172" s="177">
        <v>0</v>
      </c>
      <c r="H172" s="141">
        <v>0</v>
      </c>
      <c r="I172" s="141">
        <v>0</v>
      </c>
      <c r="J172" s="13"/>
      <c r="K172" s="13"/>
      <c r="L172" s="13"/>
    </row>
    <row r="173" spans="1:12" ht="24.75" customHeight="1">
      <c r="A173" s="26">
        <f t="shared" si="6"/>
        <v>3122</v>
      </c>
      <c r="B173" s="126" t="str">
        <f t="shared" si="5"/>
        <v>Капітальне будівництво (придбання) інших об'єктів</v>
      </c>
      <c r="C173" s="177">
        <f t="shared" si="5"/>
        <v>0</v>
      </c>
      <c r="D173" s="177">
        <f t="shared" si="5"/>
        <v>0</v>
      </c>
      <c r="E173" s="177">
        <v>0</v>
      </c>
      <c r="F173" s="177">
        <v>0</v>
      </c>
      <c r="G173" s="177">
        <v>0</v>
      </c>
      <c r="H173" s="141">
        <v>0</v>
      </c>
      <c r="I173" s="141">
        <v>0</v>
      </c>
      <c r="J173" s="13"/>
      <c r="K173" s="13"/>
      <c r="L173" s="13"/>
    </row>
    <row r="174" spans="1:12" ht="24.75" customHeight="1">
      <c r="A174" s="26">
        <f t="shared" si="6"/>
        <v>3130</v>
      </c>
      <c r="B174" s="126" t="str">
        <f aca="true" t="shared" si="7" ref="B174:D189">B48</f>
        <v>Капітальний ремонт</v>
      </c>
      <c r="C174" s="177">
        <f t="shared" si="7"/>
        <v>0</v>
      </c>
      <c r="D174" s="177">
        <f t="shared" si="7"/>
        <v>0</v>
      </c>
      <c r="E174" s="177">
        <v>0</v>
      </c>
      <c r="F174" s="177">
        <v>0</v>
      </c>
      <c r="G174" s="177">
        <v>0</v>
      </c>
      <c r="H174" s="141">
        <v>0</v>
      </c>
      <c r="I174" s="141">
        <v>0</v>
      </c>
      <c r="J174" s="13"/>
      <c r="K174" s="13"/>
      <c r="L174" s="13"/>
    </row>
    <row r="175" spans="1:12" ht="24.75" customHeight="1">
      <c r="A175" s="26">
        <f t="shared" si="6"/>
        <v>3131</v>
      </c>
      <c r="B175" s="126" t="str">
        <f t="shared" si="7"/>
        <v>Капітальний ремонт житлового фонду (приміщень)</v>
      </c>
      <c r="C175" s="177">
        <f t="shared" si="7"/>
        <v>0</v>
      </c>
      <c r="D175" s="177">
        <f t="shared" si="7"/>
        <v>0</v>
      </c>
      <c r="E175" s="177">
        <v>0</v>
      </c>
      <c r="F175" s="177">
        <v>0</v>
      </c>
      <c r="G175" s="177">
        <v>0</v>
      </c>
      <c r="H175" s="141">
        <v>0</v>
      </c>
      <c r="I175" s="141">
        <v>0</v>
      </c>
      <c r="J175" s="13"/>
      <c r="K175" s="13"/>
      <c r="L175" s="13"/>
    </row>
    <row r="176" spans="1:12" ht="24.75" customHeight="1">
      <c r="A176" s="26">
        <f t="shared" si="6"/>
        <v>3132</v>
      </c>
      <c r="B176" s="126" t="str">
        <f t="shared" si="7"/>
        <v>Капітальний ремонт інших об'єктів</v>
      </c>
      <c r="C176" s="177">
        <f t="shared" si="7"/>
        <v>0</v>
      </c>
      <c r="D176" s="177">
        <f t="shared" si="7"/>
        <v>0</v>
      </c>
      <c r="E176" s="177">
        <v>0</v>
      </c>
      <c r="F176" s="177">
        <v>0</v>
      </c>
      <c r="G176" s="177">
        <v>0</v>
      </c>
      <c r="H176" s="141">
        <v>0</v>
      </c>
      <c r="I176" s="141">
        <v>0</v>
      </c>
      <c r="J176" s="13"/>
      <c r="K176" s="13"/>
      <c r="L176" s="13"/>
    </row>
    <row r="177" spans="1:12" ht="24.75" customHeight="1">
      <c r="A177" s="26">
        <f t="shared" si="6"/>
        <v>3140</v>
      </c>
      <c r="B177" s="126" t="str">
        <f t="shared" si="7"/>
        <v>Реконструкція та реставрація</v>
      </c>
      <c r="C177" s="177">
        <f t="shared" si="7"/>
        <v>0</v>
      </c>
      <c r="D177" s="177">
        <f t="shared" si="7"/>
        <v>0</v>
      </c>
      <c r="E177" s="177">
        <v>0</v>
      </c>
      <c r="F177" s="177">
        <v>0</v>
      </c>
      <c r="G177" s="177">
        <v>0</v>
      </c>
      <c r="H177" s="141">
        <v>0</v>
      </c>
      <c r="I177" s="141">
        <v>0</v>
      </c>
      <c r="J177" s="13"/>
      <c r="K177" s="13"/>
      <c r="L177" s="13"/>
    </row>
    <row r="178" spans="1:12" ht="24.75" customHeight="1">
      <c r="A178" s="26">
        <f t="shared" si="6"/>
        <v>3141</v>
      </c>
      <c r="B178" s="126" t="str">
        <f t="shared" si="7"/>
        <v>Реконструкція житлового фонду (приміщень)</v>
      </c>
      <c r="C178" s="177">
        <f t="shared" si="7"/>
        <v>0</v>
      </c>
      <c r="D178" s="177">
        <f t="shared" si="7"/>
        <v>0</v>
      </c>
      <c r="E178" s="177">
        <v>0</v>
      </c>
      <c r="F178" s="177">
        <v>0</v>
      </c>
      <c r="G178" s="177">
        <v>0</v>
      </c>
      <c r="H178" s="141">
        <v>0</v>
      </c>
      <c r="I178" s="141">
        <v>0</v>
      </c>
      <c r="J178" s="13"/>
      <c r="K178" s="13"/>
      <c r="L178" s="13"/>
    </row>
    <row r="179" spans="1:12" ht="24.75" customHeight="1">
      <c r="A179" s="26">
        <f t="shared" si="6"/>
        <v>3142</v>
      </c>
      <c r="B179" s="126" t="str">
        <f t="shared" si="7"/>
        <v>Реконструкція та реставрація інших об'єктів</v>
      </c>
      <c r="C179" s="177">
        <f t="shared" si="7"/>
        <v>0</v>
      </c>
      <c r="D179" s="177">
        <f t="shared" si="7"/>
        <v>0</v>
      </c>
      <c r="E179" s="177">
        <v>0</v>
      </c>
      <c r="F179" s="177">
        <v>0</v>
      </c>
      <c r="G179" s="177">
        <v>0</v>
      </c>
      <c r="H179" s="141">
        <v>0</v>
      </c>
      <c r="I179" s="141">
        <v>0</v>
      </c>
      <c r="J179" s="13"/>
      <c r="K179" s="13"/>
      <c r="L179" s="13"/>
    </row>
    <row r="180" spans="1:12" ht="24.75" customHeight="1">
      <c r="A180" s="26">
        <f t="shared" si="6"/>
        <v>3143</v>
      </c>
      <c r="B180" s="126" t="str">
        <f t="shared" si="7"/>
        <v>Реставрація пам'яток культури, історії та архітектури</v>
      </c>
      <c r="C180" s="177">
        <f t="shared" si="7"/>
        <v>0</v>
      </c>
      <c r="D180" s="177">
        <f t="shared" si="7"/>
        <v>0</v>
      </c>
      <c r="E180" s="177">
        <v>0</v>
      </c>
      <c r="F180" s="177">
        <v>0</v>
      </c>
      <c r="G180" s="177">
        <v>0</v>
      </c>
      <c r="H180" s="141">
        <v>0</v>
      </c>
      <c r="I180" s="141">
        <v>0</v>
      </c>
      <c r="J180" s="13"/>
      <c r="K180" s="13"/>
      <c r="L180" s="13"/>
    </row>
    <row r="181" spans="1:12" ht="24.75" customHeight="1">
      <c r="A181" s="26">
        <f t="shared" si="6"/>
        <v>3150</v>
      </c>
      <c r="B181" s="126" t="str">
        <f t="shared" si="7"/>
        <v>Створення державних запасів і резервів</v>
      </c>
      <c r="C181" s="177">
        <f t="shared" si="7"/>
        <v>0</v>
      </c>
      <c r="D181" s="177">
        <f t="shared" si="7"/>
        <v>0</v>
      </c>
      <c r="E181" s="177">
        <v>0</v>
      </c>
      <c r="F181" s="177">
        <v>0</v>
      </c>
      <c r="G181" s="177">
        <v>0</v>
      </c>
      <c r="H181" s="141">
        <v>0</v>
      </c>
      <c r="I181" s="141">
        <v>0</v>
      </c>
      <c r="J181" s="13"/>
      <c r="K181" s="13"/>
      <c r="L181" s="13"/>
    </row>
    <row r="182" spans="1:12" ht="24.75" customHeight="1">
      <c r="A182" s="26">
        <f t="shared" si="6"/>
        <v>3160</v>
      </c>
      <c r="B182" s="126" t="str">
        <f t="shared" si="7"/>
        <v>Придбання землі та нематеріальних активів</v>
      </c>
      <c r="C182" s="177">
        <f t="shared" si="7"/>
        <v>0</v>
      </c>
      <c r="D182" s="177">
        <f t="shared" si="7"/>
        <v>0</v>
      </c>
      <c r="E182" s="177">
        <v>0</v>
      </c>
      <c r="F182" s="177">
        <v>0</v>
      </c>
      <c r="G182" s="177">
        <v>0</v>
      </c>
      <c r="H182" s="141">
        <v>0</v>
      </c>
      <c r="I182" s="141">
        <v>0</v>
      </c>
      <c r="J182" s="13"/>
      <c r="K182" s="13"/>
      <c r="L182" s="13"/>
    </row>
    <row r="183" spans="1:12" ht="24.75" customHeight="1">
      <c r="A183" s="26">
        <f t="shared" si="6"/>
        <v>3200</v>
      </c>
      <c r="B183" s="126" t="str">
        <f t="shared" si="7"/>
        <v>Капітальні трансферти</v>
      </c>
      <c r="C183" s="177">
        <f t="shared" si="7"/>
        <v>0</v>
      </c>
      <c r="D183" s="177">
        <f t="shared" si="7"/>
        <v>0</v>
      </c>
      <c r="E183" s="177">
        <v>0</v>
      </c>
      <c r="F183" s="177">
        <v>0</v>
      </c>
      <c r="G183" s="177">
        <v>0</v>
      </c>
      <c r="H183" s="141">
        <v>0</v>
      </c>
      <c r="I183" s="141">
        <v>0</v>
      </c>
      <c r="J183" s="13"/>
      <c r="K183" s="13"/>
      <c r="L183" s="13"/>
    </row>
    <row r="184" spans="1:12" ht="24.75" customHeight="1">
      <c r="A184" s="26">
        <f t="shared" si="6"/>
        <v>3210</v>
      </c>
      <c r="B184" s="126" t="str">
        <f t="shared" si="7"/>
        <v>Капітальні трансферти підприємствам (установам, організаціям)</v>
      </c>
      <c r="C184" s="177">
        <f t="shared" si="7"/>
        <v>0</v>
      </c>
      <c r="D184" s="177">
        <f t="shared" si="7"/>
        <v>0</v>
      </c>
      <c r="E184" s="177">
        <v>0</v>
      </c>
      <c r="F184" s="177">
        <v>0</v>
      </c>
      <c r="G184" s="177">
        <v>0</v>
      </c>
      <c r="H184" s="141">
        <v>0</v>
      </c>
      <c r="I184" s="141">
        <v>0</v>
      </c>
      <c r="J184" s="13"/>
      <c r="K184" s="13"/>
      <c r="L184" s="13"/>
    </row>
    <row r="185" spans="1:12" ht="24.75" customHeight="1">
      <c r="A185" s="26">
        <f t="shared" si="6"/>
        <v>3220</v>
      </c>
      <c r="B185" s="126" t="str">
        <f t="shared" si="7"/>
        <v>Капітальні трансферти органам державного управління інших рівнів</v>
      </c>
      <c r="C185" s="177">
        <f t="shared" si="7"/>
        <v>0</v>
      </c>
      <c r="D185" s="177">
        <f t="shared" si="7"/>
        <v>0</v>
      </c>
      <c r="E185" s="177">
        <v>0</v>
      </c>
      <c r="F185" s="177">
        <v>0</v>
      </c>
      <c r="G185" s="177">
        <v>0</v>
      </c>
      <c r="H185" s="141">
        <v>0</v>
      </c>
      <c r="I185" s="141">
        <v>0</v>
      </c>
      <c r="J185" s="13"/>
      <c r="K185" s="13"/>
      <c r="L185" s="13"/>
    </row>
    <row r="186" spans="1:12" ht="24.75" customHeight="1">
      <c r="A186" s="26">
        <f t="shared" si="6"/>
        <v>3230</v>
      </c>
      <c r="B186" s="126" t="str">
        <f t="shared" si="7"/>
        <v>Капітальні трансферти урядам зарубіжних країн та міжнародним організаціям</v>
      </c>
      <c r="C186" s="177">
        <f t="shared" si="7"/>
        <v>0</v>
      </c>
      <c r="D186" s="177">
        <f t="shared" si="7"/>
        <v>0</v>
      </c>
      <c r="E186" s="177">
        <v>0</v>
      </c>
      <c r="F186" s="177">
        <v>0</v>
      </c>
      <c r="G186" s="177">
        <v>0</v>
      </c>
      <c r="H186" s="141">
        <v>0</v>
      </c>
      <c r="I186" s="141">
        <v>0</v>
      </c>
      <c r="J186" s="13"/>
      <c r="K186" s="13"/>
      <c r="L186" s="13"/>
    </row>
    <row r="187" spans="1:12" ht="24.75" customHeight="1">
      <c r="A187" s="26">
        <f t="shared" si="6"/>
        <v>3240</v>
      </c>
      <c r="B187" s="126" t="str">
        <f t="shared" si="7"/>
        <v>Капітальні трансферти населенню</v>
      </c>
      <c r="C187" s="177">
        <f t="shared" si="7"/>
        <v>0</v>
      </c>
      <c r="D187" s="177">
        <f t="shared" si="7"/>
        <v>0</v>
      </c>
      <c r="E187" s="177">
        <v>0</v>
      </c>
      <c r="F187" s="177">
        <v>0</v>
      </c>
      <c r="G187" s="177">
        <v>0</v>
      </c>
      <c r="H187" s="141">
        <v>0</v>
      </c>
      <c r="I187" s="141">
        <v>0</v>
      </c>
      <c r="J187" s="13"/>
      <c r="K187" s="13"/>
      <c r="L187" s="13"/>
    </row>
    <row r="188" spans="1:12" ht="24.75" customHeight="1">
      <c r="A188" s="26">
        <f t="shared" si="6"/>
        <v>0</v>
      </c>
      <c r="B188" s="126" t="str">
        <f t="shared" si="7"/>
        <v>ВСЬОГО</v>
      </c>
      <c r="C188" s="177">
        <f t="shared" si="7"/>
        <v>50000</v>
      </c>
      <c r="D188" s="177">
        <f t="shared" si="7"/>
        <v>49230</v>
      </c>
      <c r="E188" s="177">
        <f>E62</f>
        <v>0</v>
      </c>
      <c r="F188" s="177">
        <f>F62</f>
        <v>0</v>
      </c>
      <c r="G188" s="177">
        <f>G62</f>
        <v>0</v>
      </c>
      <c r="H188" s="141">
        <f>H62</f>
        <v>0</v>
      </c>
      <c r="I188" s="141">
        <f>I62</f>
        <v>0</v>
      </c>
      <c r="J188" s="13"/>
      <c r="K188" s="13"/>
      <c r="L188" s="13"/>
    </row>
    <row r="189" spans="1:12" ht="24.75" customHeight="1">
      <c r="A189" s="26">
        <f t="shared" si="6"/>
        <v>0</v>
      </c>
      <c r="B189" s="126" t="str">
        <f t="shared" si="7"/>
        <v>ВСЬОГО</v>
      </c>
      <c r="C189" s="177">
        <f t="shared" si="7"/>
        <v>2236100</v>
      </c>
      <c r="D189" s="177">
        <f t="shared" si="7"/>
        <v>2141674.94</v>
      </c>
      <c r="E189" s="177">
        <f>E133</f>
        <v>6049.2</v>
      </c>
      <c r="F189" s="177">
        <f>F133</f>
        <v>8442</v>
      </c>
      <c r="G189" s="177">
        <f>G133</f>
        <v>11160</v>
      </c>
      <c r="H189" s="141">
        <f>H133</f>
        <v>0</v>
      </c>
      <c r="I189" s="141">
        <f>I133</f>
        <v>0</v>
      </c>
      <c r="J189" s="13"/>
      <c r="K189" s="13"/>
      <c r="L189" s="13"/>
    </row>
    <row r="190" spans="1:12" ht="12.75">
      <c r="A190" s="13"/>
      <c r="B190" s="13"/>
      <c r="C190" s="13"/>
      <c r="D190" s="13"/>
      <c r="E190" s="13"/>
      <c r="F190" s="13"/>
      <c r="G190" s="13"/>
      <c r="H190" s="13"/>
      <c r="I190" s="13"/>
      <c r="J190" s="13"/>
      <c r="K190" s="13"/>
      <c r="L190" s="13"/>
    </row>
    <row r="191" spans="1:12" ht="15">
      <c r="A191" s="28" t="s">
        <v>157</v>
      </c>
      <c r="B191" s="28"/>
      <c r="C191" s="28"/>
      <c r="D191" s="28"/>
      <c r="E191" s="28"/>
      <c r="F191" s="28"/>
      <c r="G191" s="28"/>
      <c r="H191" s="28"/>
      <c r="I191" s="28"/>
      <c r="J191" s="28"/>
      <c r="K191" s="28"/>
      <c r="L191" s="28"/>
    </row>
    <row r="192" spans="1:13" ht="15">
      <c r="A192" s="244" t="s">
        <v>304</v>
      </c>
      <c r="B192" s="245"/>
      <c r="C192" s="245"/>
      <c r="D192" s="245"/>
      <c r="E192" s="245"/>
      <c r="F192" s="245"/>
      <c r="G192" s="245"/>
      <c r="H192" s="245"/>
      <c r="I192" s="245"/>
      <c r="J192" s="245"/>
      <c r="K192" s="245"/>
      <c r="L192" s="245"/>
      <c r="M192" s="245"/>
    </row>
    <row r="193" spans="1:12" ht="15">
      <c r="A193" s="33"/>
      <c r="B193" s="33"/>
      <c r="C193" s="33"/>
      <c r="D193" s="33"/>
      <c r="E193" s="33"/>
      <c r="F193" s="33"/>
      <c r="G193" s="33"/>
      <c r="H193" s="33"/>
      <c r="I193" s="33"/>
      <c r="J193" s="33"/>
      <c r="K193" s="33"/>
      <c r="L193" s="33"/>
    </row>
    <row r="194" spans="1:12" ht="15">
      <c r="A194" s="33"/>
      <c r="B194" s="33"/>
      <c r="C194" s="33"/>
      <c r="D194" s="33"/>
      <c r="E194" s="33"/>
      <c r="F194" s="33"/>
      <c r="G194" s="33"/>
      <c r="H194" s="33"/>
      <c r="I194" s="33"/>
      <c r="J194" s="33"/>
      <c r="K194" s="33"/>
      <c r="L194" s="33"/>
    </row>
    <row r="195" spans="1:12" ht="12.75">
      <c r="A195" s="13"/>
      <c r="B195" s="13"/>
      <c r="C195" s="13"/>
      <c r="D195" s="13"/>
      <c r="E195" s="13"/>
      <c r="F195" s="13"/>
      <c r="G195" s="13"/>
      <c r="H195" s="13"/>
      <c r="I195" s="13"/>
      <c r="J195" s="13"/>
      <c r="K195" s="13"/>
      <c r="L195" s="13"/>
    </row>
    <row r="196" spans="1:12" ht="17.25" customHeight="1">
      <c r="A196" s="235" t="s">
        <v>158</v>
      </c>
      <c r="B196" s="235"/>
      <c r="C196" s="235"/>
      <c r="D196" s="235"/>
      <c r="E196" s="235"/>
      <c r="F196" s="235"/>
      <c r="G196" s="235"/>
      <c r="H196" s="235"/>
      <c r="I196" s="235"/>
      <c r="J196" s="235"/>
      <c r="K196" s="235"/>
      <c r="L196" s="235"/>
    </row>
    <row r="197" spans="1:12" ht="12.75">
      <c r="A197" s="63"/>
      <c r="B197" s="63"/>
      <c r="C197" s="63"/>
      <c r="D197" s="63"/>
      <c r="E197" s="63"/>
      <c r="F197" s="63"/>
      <c r="G197" s="63"/>
      <c r="H197" s="63"/>
      <c r="I197" s="63"/>
      <c r="J197" s="63"/>
      <c r="K197" s="63"/>
      <c r="L197" s="16" t="s">
        <v>173</v>
      </c>
    </row>
    <row r="198" spans="1:12" ht="96" customHeight="1">
      <c r="A198" s="26" t="s">
        <v>44</v>
      </c>
      <c r="B198" s="207" t="s">
        <v>0</v>
      </c>
      <c r="C198" s="209"/>
      <c r="D198" s="232" t="s">
        <v>68</v>
      </c>
      <c r="E198" s="232"/>
      <c r="F198" s="232"/>
      <c r="G198" s="26" t="s">
        <v>60</v>
      </c>
      <c r="H198" s="26" t="s">
        <v>61</v>
      </c>
      <c r="I198" s="26" t="s">
        <v>62</v>
      </c>
      <c r="J198" s="232" t="s">
        <v>63</v>
      </c>
      <c r="K198" s="232"/>
      <c r="L198" s="232"/>
    </row>
    <row r="199" spans="1:12" s="1" customFormat="1" ht="13.5" thickBot="1">
      <c r="A199" s="39">
        <v>1</v>
      </c>
      <c r="B199" s="252">
        <v>2</v>
      </c>
      <c r="C199" s="253"/>
      <c r="D199" s="249">
        <v>3</v>
      </c>
      <c r="E199" s="249"/>
      <c r="F199" s="249"/>
      <c r="G199" s="39">
        <v>4</v>
      </c>
      <c r="H199" s="39">
        <v>5</v>
      </c>
      <c r="I199" s="39" t="s">
        <v>67</v>
      </c>
      <c r="J199" s="249">
        <v>7</v>
      </c>
      <c r="K199" s="249"/>
      <c r="L199" s="249"/>
    </row>
    <row r="200" spans="1:12" ht="15.75" customHeight="1" thickTop="1">
      <c r="A200" s="144"/>
      <c r="B200" s="254" t="s">
        <v>64</v>
      </c>
      <c r="C200" s="255"/>
      <c r="D200" s="248"/>
      <c r="E200" s="248"/>
      <c r="F200" s="248"/>
      <c r="G200" s="145"/>
      <c r="H200" s="145"/>
      <c r="I200" s="145"/>
      <c r="J200" s="250"/>
      <c r="K200" s="250"/>
      <c r="L200" s="250"/>
    </row>
    <row r="201" spans="1:12" ht="54" customHeight="1">
      <c r="A201" s="144">
        <v>1</v>
      </c>
      <c r="B201" s="142" t="s">
        <v>334</v>
      </c>
      <c r="C201" s="143"/>
      <c r="D201" s="248" t="s">
        <v>333</v>
      </c>
      <c r="E201" s="248"/>
      <c r="F201" s="248"/>
      <c r="G201" s="145">
        <v>133840</v>
      </c>
      <c r="H201" s="145">
        <v>79670</v>
      </c>
      <c r="I201" s="145">
        <v>54170</v>
      </c>
      <c r="J201" s="260" t="s">
        <v>328</v>
      </c>
      <c r="K201" s="260"/>
      <c r="L201" s="260"/>
    </row>
    <row r="202" spans="1:12" ht="15.75" customHeight="1">
      <c r="A202" s="144"/>
      <c r="B202" s="142" t="s">
        <v>323</v>
      </c>
      <c r="C202" s="143"/>
      <c r="D202" s="248"/>
      <c r="E202" s="248"/>
      <c r="F202" s="248"/>
      <c r="G202" s="145"/>
      <c r="H202" s="145"/>
      <c r="I202" s="145"/>
      <c r="J202" s="260"/>
      <c r="K202" s="260"/>
      <c r="L202" s="260"/>
    </row>
    <row r="203" spans="1:12" ht="57" customHeight="1">
      <c r="A203" s="144">
        <v>2</v>
      </c>
      <c r="B203" s="142" t="s">
        <v>334</v>
      </c>
      <c r="C203" s="143"/>
      <c r="D203" s="248" t="s">
        <v>335</v>
      </c>
      <c r="E203" s="248"/>
      <c r="F203" s="248"/>
      <c r="G203" s="145">
        <v>362440</v>
      </c>
      <c r="H203" s="145">
        <v>0</v>
      </c>
      <c r="I203" s="145">
        <v>362440</v>
      </c>
      <c r="J203" s="260" t="s">
        <v>329</v>
      </c>
      <c r="K203" s="260"/>
      <c r="L203" s="260"/>
    </row>
    <row r="204" spans="1:12" ht="15.75" customHeight="1">
      <c r="A204" s="144"/>
      <c r="B204" s="142" t="s">
        <v>323</v>
      </c>
      <c r="C204" s="143"/>
      <c r="D204" s="248"/>
      <c r="E204" s="248"/>
      <c r="F204" s="248"/>
      <c r="G204" s="145"/>
      <c r="H204" s="145"/>
      <c r="I204" s="145"/>
      <c r="J204" s="260"/>
      <c r="K204" s="260"/>
      <c r="L204" s="260"/>
    </row>
    <row r="205" spans="1:12" ht="35.25" customHeight="1">
      <c r="A205" s="144">
        <v>3</v>
      </c>
      <c r="B205" s="142" t="s">
        <v>318</v>
      </c>
      <c r="C205" s="143"/>
      <c r="D205" s="248" t="s">
        <v>336</v>
      </c>
      <c r="E205" s="248"/>
      <c r="F205" s="248"/>
      <c r="G205" s="145">
        <v>23160</v>
      </c>
      <c r="H205" s="145">
        <v>0</v>
      </c>
      <c r="I205" s="145">
        <f>G205</f>
        <v>23160</v>
      </c>
      <c r="J205" s="260" t="s">
        <v>330</v>
      </c>
      <c r="K205" s="260"/>
      <c r="L205" s="260"/>
    </row>
    <row r="206" spans="1:12" ht="16.5" customHeight="1">
      <c r="A206" s="144"/>
      <c r="B206" s="142" t="s">
        <v>323</v>
      </c>
      <c r="C206" s="143"/>
      <c r="D206" s="248"/>
      <c r="E206" s="248"/>
      <c r="F206" s="248"/>
      <c r="G206" s="145"/>
      <c r="H206" s="145"/>
      <c r="I206" s="145"/>
      <c r="J206" s="260"/>
      <c r="K206" s="260"/>
      <c r="L206" s="260"/>
    </row>
    <row r="207" spans="1:12" ht="42.75" customHeight="1">
      <c r="A207" s="144">
        <v>4</v>
      </c>
      <c r="B207" s="142" t="s">
        <v>339</v>
      </c>
      <c r="C207" s="143"/>
      <c r="D207" s="248" t="s">
        <v>340</v>
      </c>
      <c r="E207" s="248"/>
      <c r="F207" s="248"/>
      <c r="G207" s="145">
        <v>389160</v>
      </c>
      <c r="H207" s="145">
        <v>111530</v>
      </c>
      <c r="I207" s="145">
        <v>277630</v>
      </c>
      <c r="J207" s="260" t="s">
        <v>331</v>
      </c>
      <c r="K207" s="260"/>
      <c r="L207" s="260"/>
    </row>
    <row r="208" spans="1:12" ht="15.75" customHeight="1">
      <c r="A208" s="144"/>
      <c r="B208" s="142" t="s">
        <v>323</v>
      </c>
      <c r="C208" s="143"/>
      <c r="D208" s="248"/>
      <c r="E208" s="248"/>
      <c r="F208" s="248"/>
      <c r="G208" s="145"/>
      <c r="H208" s="145"/>
      <c r="I208" s="145"/>
      <c r="J208" s="250"/>
      <c r="K208" s="250"/>
      <c r="L208" s="250"/>
    </row>
    <row r="209" spans="1:12" ht="60" customHeight="1">
      <c r="A209" s="144">
        <v>5</v>
      </c>
      <c r="B209" s="142" t="s">
        <v>338</v>
      </c>
      <c r="C209" s="143"/>
      <c r="D209" s="248" t="s">
        <v>317</v>
      </c>
      <c r="E209" s="248"/>
      <c r="F209" s="248"/>
      <c r="G209" s="145">
        <v>599000</v>
      </c>
      <c r="H209" s="145">
        <v>441452</v>
      </c>
      <c r="I209" s="145">
        <v>157500</v>
      </c>
      <c r="J209" s="261" t="s">
        <v>332</v>
      </c>
      <c r="K209" s="262"/>
      <c r="L209" s="263"/>
    </row>
    <row r="210" spans="1:12" ht="26.25" customHeight="1">
      <c r="A210" s="144"/>
      <c r="B210" s="142" t="s">
        <v>324</v>
      </c>
      <c r="C210" s="143"/>
      <c r="D210" s="248"/>
      <c r="E210" s="248"/>
      <c r="F210" s="248"/>
      <c r="G210" s="145"/>
      <c r="H210" s="145"/>
      <c r="I210" s="145"/>
      <c r="J210" s="250"/>
      <c r="K210" s="250"/>
      <c r="L210" s="250"/>
    </row>
    <row r="211" spans="1:12" ht="48.75" customHeight="1">
      <c r="A211" s="144">
        <v>6</v>
      </c>
      <c r="B211" s="142" t="s">
        <v>319</v>
      </c>
      <c r="C211" s="143"/>
      <c r="D211" s="248" t="s">
        <v>320</v>
      </c>
      <c r="E211" s="248"/>
      <c r="F211" s="248"/>
      <c r="G211" s="145">
        <v>20000</v>
      </c>
      <c r="H211" s="145">
        <v>0</v>
      </c>
      <c r="I211" s="145">
        <v>20000</v>
      </c>
      <c r="J211" s="261" t="s">
        <v>337</v>
      </c>
      <c r="K211" s="262"/>
      <c r="L211" s="263"/>
    </row>
    <row r="212" spans="1:12" ht="18" customHeight="1">
      <c r="A212" s="144"/>
      <c r="B212" s="142" t="s">
        <v>325</v>
      </c>
      <c r="C212" s="143"/>
      <c r="D212" s="248"/>
      <c r="E212" s="248"/>
      <c r="F212" s="248"/>
      <c r="G212" s="145"/>
      <c r="H212" s="145"/>
      <c r="I212" s="145"/>
      <c r="J212" s="250"/>
      <c r="K212" s="250"/>
      <c r="L212" s="250"/>
    </row>
    <row r="213" spans="1:12" ht="50.25" customHeight="1">
      <c r="A213" s="144">
        <v>7</v>
      </c>
      <c r="B213" s="142" t="s">
        <v>321</v>
      </c>
      <c r="C213" s="143"/>
      <c r="D213" s="248" t="s">
        <v>322</v>
      </c>
      <c r="E213" s="248"/>
      <c r="F213" s="248"/>
      <c r="G213" s="145">
        <v>50000</v>
      </c>
      <c r="H213" s="145">
        <v>0</v>
      </c>
      <c r="I213" s="145">
        <v>50000</v>
      </c>
      <c r="J213" s="261" t="s">
        <v>327</v>
      </c>
      <c r="K213" s="262"/>
      <c r="L213" s="263"/>
    </row>
    <row r="214" spans="1:12" ht="27" customHeight="1">
      <c r="A214" s="144"/>
      <c r="B214" s="142" t="s">
        <v>326</v>
      </c>
      <c r="C214" s="143"/>
      <c r="D214" s="248"/>
      <c r="E214" s="248"/>
      <c r="F214" s="248"/>
      <c r="G214" s="145"/>
      <c r="H214" s="145"/>
      <c r="I214" s="145"/>
      <c r="J214" s="250"/>
      <c r="K214" s="250"/>
      <c r="L214" s="250"/>
    </row>
    <row r="215" spans="1:12" ht="24" customHeight="1" hidden="1">
      <c r="A215" s="10"/>
      <c r="B215" s="256" t="s">
        <v>65</v>
      </c>
      <c r="C215" s="257"/>
      <c r="D215" s="251"/>
      <c r="E215" s="251"/>
      <c r="F215" s="251"/>
      <c r="G215" s="146"/>
      <c r="H215" s="146"/>
      <c r="I215" s="146"/>
      <c r="J215" s="251"/>
      <c r="K215" s="251"/>
      <c r="L215" s="251"/>
    </row>
    <row r="216" spans="1:12" s="7" customFormat="1" ht="13.5">
      <c r="A216" s="43"/>
      <c r="B216" s="258" t="s">
        <v>4</v>
      </c>
      <c r="C216" s="259"/>
      <c r="D216" s="247"/>
      <c r="E216" s="247"/>
      <c r="F216" s="247"/>
      <c r="G216" s="147">
        <f>G201+G203+G205+G207+G209+G211+G213</f>
        <v>1577600</v>
      </c>
      <c r="H216" s="147">
        <f>H201+H203+H205+H207+H209+H211+H213</f>
        <v>632652</v>
      </c>
      <c r="I216" s="147">
        <f>I201+I203+I205+I207+I209+I211+I213</f>
        <v>944900</v>
      </c>
      <c r="J216" s="247"/>
      <c r="K216" s="247"/>
      <c r="L216" s="247"/>
    </row>
    <row r="217" spans="1:12" ht="12.75">
      <c r="A217" s="13"/>
      <c r="B217" s="13"/>
      <c r="C217" s="13"/>
      <c r="D217" s="13"/>
      <c r="E217" s="13"/>
      <c r="F217" s="13"/>
      <c r="G217" s="13"/>
      <c r="H217" s="13"/>
      <c r="I217" s="13"/>
      <c r="J217" s="13"/>
      <c r="K217" s="13"/>
      <c r="L217" s="13"/>
    </row>
    <row r="218" spans="1:12" ht="30.75" customHeight="1">
      <c r="A218" s="188" t="s">
        <v>159</v>
      </c>
      <c r="B218" s="188"/>
      <c r="C218" s="188"/>
      <c r="D218" s="188"/>
      <c r="E218" s="188"/>
      <c r="F218" s="188"/>
      <c r="G218" s="188"/>
      <c r="H218" s="188"/>
      <c r="I218" s="188"/>
      <c r="J218" s="188"/>
      <c r="K218" s="188"/>
      <c r="L218" s="188"/>
    </row>
    <row r="219" spans="1:13" ht="31.5" customHeight="1">
      <c r="A219" s="246" t="s">
        <v>313</v>
      </c>
      <c r="B219" s="246"/>
      <c r="C219" s="246"/>
      <c r="D219" s="246"/>
      <c r="E219" s="246"/>
      <c r="F219" s="246"/>
      <c r="G219" s="246"/>
      <c r="H219" s="246"/>
      <c r="I219" s="246"/>
      <c r="J219" s="246"/>
      <c r="K219" s="246"/>
      <c r="L219" s="246"/>
      <c r="M219" s="246"/>
    </row>
    <row r="220" spans="1:12" ht="15">
      <c r="A220" s="33"/>
      <c r="B220" s="33"/>
      <c r="C220" s="33"/>
      <c r="D220" s="33"/>
      <c r="E220" s="33"/>
      <c r="F220" s="33"/>
      <c r="G220" s="33"/>
      <c r="H220" s="33"/>
      <c r="I220" s="33"/>
      <c r="J220" s="33"/>
      <c r="K220" s="33"/>
      <c r="L220" s="33"/>
    </row>
    <row r="221" spans="1:12" ht="15">
      <c r="A221" s="33"/>
      <c r="B221" s="33"/>
      <c r="C221" s="33"/>
      <c r="D221" s="33"/>
      <c r="E221" s="33"/>
      <c r="F221" s="33"/>
      <c r="G221" s="33"/>
      <c r="H221" s="33"/>
      <c r="I221" s="33"/>
      <c r="J221" s="33"/>
      <c r="K221" s="33"/>
      <c r="L221" s="33"/>
    </row>
    <row r="222" spans="1:12" ht="12.75">
      <c r="A222" s="13"/>
      <c r="B222" s="13"/>
      <c r="C222" s="13"/>
      <c r="D222" s="13"/>
      <c r="E222" s="13"/>
      <c r="F222" s="13"/>
      <c r="G222" s="13"/>
      <c r="H222" s="13"/>
      <c r="I222" s="13"/>
      <c r="J222" s="13"/>
      <c r="K222" s="13"/>
      <c r="L222" s="13"/>
    </row>
    <row r="223" spans="1:12" ht="18.75" customHeight="1">
      <c r="A223" s="200" t="s">
        <v>24</v>
      </c>
      <c r="B223" s="200"/>
      <c r="C223" s="200"/>
      <c r="D223" s="200"/>
      <c r="E223" s="13"/>
      <c r="F223" s="13"/>
      <c r="G223" s="195" t="s">
        <v>8</v>
      </c>
      <c r="H223" s="195"/>
      <c r="I223" s="13"/>
      <c r="J223" s="13"/>
      <c r="K223" s="195" t="s">
        <v>311</v>
      </c>
      <c r="L223" s="195"/>
    </row>
    <row r="224" spans="1:12" ht="15" customHeight="1">
      <c r="A224" s="19"/>
      <c r="B224" s="13"/>
      <c r="C224" s="13"/>
      <c r="D224" s="13"/>
      <c r="E224" s="13"/>
      <c r="F224" s="13"/>
      <c r="G224" s="197" t="s">
        <v>5</v>
      </c>
      <c r="H224" s="197"/>
      <c r="I224" s="13"/>
      <c r="J224" s="13"/>
      <c r="K224" s="197" t="s">
        <v>6</v>
      </c>
      <c r="L224" s="197"/>
    </row>
    <row r="225" spans="1:12" ht="12.75" customHeight="1">
      <c r="A225" s="20"/>
      <c r="B225" s="13"/>
      <c r="C225" s="13"/>
      <c r="D225" s="13"/>
      <c r="E225" s="13"/>
      <c r="F225" s="13"/>
      <c r="G225" s="21"/>
      <c r="H225" s="13"/>
      <c r="I225" s="13"/>
      <c r="J225" s="13"/>
      <c r="K225" s="21"/>
      <c r="L225" s="63"/>
    </row>
    <row r="226" spans="1:12" ht="18.75" customHeight="1">
      <c r="A226" s="200" t="s">
        <v>7</v>
      </c>
      <c r="B226" s="200"/>
      <c r="C226" s="200"/>
      <c r="D226" s="200"/>
      <c r="E226" s="13"/>
      <c r="F226" s="13"/>
      <c r="G226" s="195" t="s">
        <v>8</v>
      </c>
      <c r="H226" s="195"/>
      <c r="I226" s="13"/>
      <c r="J226" s="13"/>
      <c r="K226" s="195" t="s">
        <v>312</v>
      </c>
      <c r="L226" s="195"/>
    </row>
    <row r="227" spans="1:12" ht="15" customHeight="1">
      <c r="A227" s="13"/>
      <c r="B227" s="13"/>
      <c r="C227" s="13"/>
      <c r="D227" s="13"/>
      <c r="E227" s="13"/>
      <c r="F227" s="13"/>
      <c r="G227" s="197" t="s">
        <v>5</v>
      </c>
      <c r="H227" s="197"/>
      <c r="I227" s="13"/>
      <c r="J227" s="13"/>
      <c r="K227" s="197" t="s">
        <v>6</v>
      </c>
      <c r="L227" s="197"/>
    </row>
    <row r="228" spans="1:12" ht="12.75">
      <c r="A228" s="13"/>
      <c r="B228" s="13"/>
      <c r="C228" s="13"/>
      <c r="D228" s="13"/>
      <c r="E228" s="13"/>
      <c r="F228" s="13"/>
      <c r="G228" s="13"/>
      <c r="H228" s="13"/>
      <c r="I228" s="13"/>
      <c r="J228" s="13"/>
      <c r="K228" s="13"/>
      <c r="L228" s="13"/>
    </row>
    <row r="229" spans="1:12" ht="12.75">
      <c r="A229" s="13"/>
      <c r="B229" s="13"/>
      <c r="C229" s="13"/>
      <c r="D229" s="13"/>
      <c r="E229" s="13"/>
      <c r="F229" s="13"/>
      <c r="G229" s="13"/>
      <c r="H229" s="13"/>
      <c r="I229" s="13"/>
      <c r="J229" s="13"/>
      <c r="K229" s="13"/>
      <c r="L229" s="13"/>
    </row>
    <row r="230" spans="1:12" ht="12.75">
      <c r="A230" s="13"/>
      <c r="B230" s="13"/>
      <c r="C230" s="13"/>
      <c r="D230" s="13"/>
      <c r="E230" s="13"/>
      <c r="F230" s="13"/>
      <c r="G230" s="13"/>
      <c r="H230" s="13"/>
      <c r="I230" s="13"/>
      <c r="J230" s="13"/>
      <c r="K230" s="13"/>
      <c r="L230" s="13"/>
    </row>
    <row r="231" spans="1:12" ht="12.75">
      <c r="A231" s="13"/>
      <c r="B231" s="13"/>
      <c r="C231" s="13"/>
      <c r="D231" s="13"/>
      <c r="E231" s="13"/>
      <c r="F231" s="13"/>
      <c r="G231" s="13"/>
      <c r="H231" s="13"/>
      <c r="I231" s="13"/>
      <c r="J231" s="13"/>
      <c r="K231" s="13"/>
      <c r="L231" s="13"/>
    </row>
    <row r="232" spans="1:12" ht="12.75">
      <c r="A232" s="13"/>
      <c r="B232" s="13"/>
      <c r="C232" s="13"/>
      <c r="D232" s="13"/>
      <c r="E232" s="13"/>
      <c r="F232" s="13"/>
      <c r="G232" s="13"/>
      <c r="H232" s="13"/>
      <c r="I232" s="13"/>
      <c r="J232" s="13"/>
      <c r="K232" s="13"/>
      <c r="L232" s="13"/>
    </row>
    <row r="233" spans="1:12" ht="12.75">
      <c r="A233" s="13"/>
      <c r="B233" s="13"/>
      <c r="C233" s="13"/>
      <c r="D233" s="13"/>
      <c r="E233" s="13"/>
      <c r="F233" s="13"/>
      <c r="G233" s="13"/>
      <c r="H233" s="13"/>
      <c r="I233" s="13"/>
      <c r="J233" s="13"/>
      <c r="K233" s="13"/>
      <c r="L233" s="13"/>
    </row>
    <row r="234" spans="1:12" ht="12.75">
      <c r="A234" s="13"/>
      <c r="B234" s="13"/>
      <c r="C234" s="13"/>
      <c r="D234" s="13"/>
      <c r="E234" s="13"/>
      <c r="F234" s="13"/>
      <c r="G234" s="13"/>
      <c r="H234" s="13"/>
      <c r="I234" s="13"/>
      <c r="J234" s="13"/>
      <c r="K234" s="13"/>
      <c r="L234" s="13"/>
    </row>
    <row r="235" spans="1:12" ht="12.75">
      <c r="A235" s="13"/>
      <c r="B235" s="13"/>
      <c r="C235" s="13"/>
      <c r="D235" s="13"/>
      <c r="E235" s="13"/>
      <c r="F235" s="13"/>
      <c r="G235" s="13"/>
      <c r="H235" s="13"/>
      <c r="I235" s="13"/>
      <c r="J235" s="13"/>
      <c r="K235" s="13"/>
      <c r="L235" s="13"/>
    </row>
    <row r="236" spans="1:12" ht="12.75">
      <c r="A236" s="13"/>
      <c r="B236" s="13"/>
      <c r="C236" s="13"/>
      <c r="D236" s="13"/>
      <c r="E236" s="13"/>
      <c r="F236" s="13"/>
      <c r="G236" s="13"/>
      <c r="H236" s="13"/>
      <c r="I236" s="13"/>
      <c r="J236" s="13"/>
      <c r="K236" s="13"/>
      <c r="L236" s="13"/>
    </row>
    <row r="237" spans="1:12" ht="12.75">
      <c r="A237" s="13"/>
      <c r="B237" s="13"/>
      <c r="C237" s="13"/>
      <c r="D237" s="13"/>
      <c r="E237" s="13"/>
      <c r="F237" s="13"/>
      <c r="G237" s="13"/>
      <c r="H237" s="13"/>
      <c r="I237" s="13"/>
      <c r="J237" s="13"/>
      <c r="K237" s="13"/>
      <c r="L237" s="13"/>
    </row>
    <row r="238" spans="1:12" ht="12.75">
      <c r="A238" s="13"/>
      <c r="B238" s="13"/>
      <c r="C238" s="13"/>
      <c r="D238" s="13"/>
      <c r="E238" s="13"/>
      <c r="F238" s="13"/>
      <c r="G238" s="13"/>
      <c r="H238" s="13"/>
      <c r="I238" s="13"/>
      <c r="J238" s="13"/>
      <c r="K238" s="13"/>
      <c r="L238" s="13"/>
    </row>
    <row r="239" spans="1:12" ht="12.75">
      <c r="A239" s="13"/>
      <c r="B239" s="13"/>
      <c r="C239" s="13"/>
      <c r="D239" s="13"/>
      <c r="E239" s="13"/>
      <c r="F239" s="13"/>
      <c r="G239" s="13"/>
      <c r="H239" s="13"/>
      <c r="I239" s="13"/>
      <c r="J239" s="13"/>
      <c r="K239" s="13"/>
      <c r="L239" s="13"/>
    </row>
    <row r="240" spans="1:12" ht="12.75">
      <c r="A240" s="13"/>
      <c r="B240" s="13"/>
      <c r="C240" s="13"/>
      <c r="D240" s="13"/>
      <c r="E240" s="13"/>
      <c r="F240" s="13"/>
      <c r="G240" s="13"/>
      <c r="H240" s="13"/>
      <c r="I240" s="13"/>
      <c r="J240" s="13"/>
      <c r="K240" s="13"/>
      <c r="L240" s="13"/>
    </row>
    <row r="241" spans="1:12" ht="12.75">
      <c r="A241" s="13"/>
      <c r="B241" s="13"/>
      <c r="C241" s="13"/>
      <c r="D241" s="13"/>
      <c r="E241" s="13"/>
      <c r="F241" s="13"/>
      <c r="G241" s="13"/>
      <c r="H241" s="13"/>
      <c r="I241" s="13"/>
      <c r="J241" s="13"/>
      <c r="K241" s="13"/>
      <c r="L241" s="13"/>
    </row>
    <row r="242" spans="1:12" ht="12.75">
      <c r="A242" s="13"/>
      <c r="B242" s="13"/>
      <c r="C242" s="13"/>
      <c r="D242" s="13"/>
      <c r="E242" s="13"/>
      <c r="F242" s="13"/>
      <c r="G242" s="13"/>
      <c r="H242" s="13"/>
      <c r="I242" s="13"/>
      <c r="J242" s="13"/>
      <c r="K242" s="13"/>
      <c r="L242" s="13"/>
    </row>
    <row r="243" spans="1:12" ht="12.75">
      <c r="A243" s="13"/>
      <c r="B243" s="13"/>
      <c r="C243" s="13"/>
      <c r="D243" s="13"/>
      <c r="E243" s="13"/>
      <c r="F243" s="13"/>
      <c r="G243" s="13"/>
      <c r="H243" s="13"/>
      <c r="I243" s="13"/>
      <c r="J243" s="13"/>
      <c r="K243" s="13"/>
      <c r="L243" s="13"/>
    </row>
    <row r="244" spans="1:12" ht="12.75">
      <c r="A244" s="13"/>
      <c r="B244" s="13"/>
      <c r="C244" s="13"/>
      <c r="D244" s="13"/>
      <c r="E244" s="13"/>
      <c r="F244" s="13"/>
      <c r="G244" s="13"/>
      <c r="H244" s="13"/>
      <c r="I244" s="13"/>
      <c r="J244" s="13"/>
      <c r="K244" s="13"/>
      <c r="L244" s="13"/>
    </row>
    <row r="245" spans="1:12" ht="12.75">
      <c r="A245" s="13"/>
      <c r="B245" s="13"/>
      <c r="C245" s="13"/>
      <c r="D245" s="13"/>
      <c r="E245" s="13"/>
      <c r="F245" s="13"/>
      <c r="G245" s="13"/>
      <c r="H245" s="13"/>
      <c r="I245" s="13"/>
      <c r="J245" s="13"/>
      <c r="K245" s="13"/>
      <c r="L245" s="13"/>
    </row>
    <row r="246" spans="1:12" ht="12.75">
      <c r="A246" s="13"/>
      <c r="B246" s="13"/>
      <c r="C246" s="13"/>
      <c r="D246" s="13"/>
      <c r="E246" s="13"/>
      <c r="F246" s="13"/>
      <c r="G246" s="13"/>
      <c r="H246" s="13"/>
      <c r="I246" s="13"/>
      <c r="J246" s="13"/>
      <c r="K246" s="13"/>
      <c r="L246" s="13"/>
    </row>
    <row r="247" spans="1:12" ht="12.75">
      <c r="A247" s="13"/>
      <c r="B247" s="13"/>
      <c r="C247" s="13"/>
      <c r="D247" s="13"/>
      <c r="E247" s="13"/>
      <c r="F247" s="13"/>
      <c r="G247" s="13"/>
      <c r="H247" s="13"/>
      <c r="I247" s="13"/>
      <c r="J247" s="13"/>
      <c r="K247" s="13"/>
      <c r="L247" s="13"/>
    </row>
    <row r="248" spans="1:12" ht="12.75">
      <c r="A248" s="13"/>
      <c r="B248" s="13"/>
      <c r="C248" s="13"/>
      <c r="D248" s="13"/>
      <c r="E248" s="13"/>
      <c r="F248" s="13"/>
      <c r="G248" s="13"/>
      <c r="H248" s="13"/>
      <c r="I248" s="13"/>
      <c r="J248" s="13"/>
      <c r="K248" s="13"/>
      <c r="L248" s="13"/>
    </row>
    <row r="249" spans="1:12" ht="12.75">
      <c r="A249" s="13"/>
      <c r="B249" s="13"/>
      <c r="C249" s="13"/>
      <c r="D249" s="13"/>
      <c r="E249" s="13"/>
      <c r="F249" s="13"/>
      <c r="G249" s="13"/>
      <c r="H249" s="13"/>
      <c r="I249" s="13"/>
      <c r="J249" s="13"/>
      <c r="K249" s="13"/>
      <c r="L249" s="13"/>
    </row>
    <row r="250" spans="1:12" ht="12.75">
      <c r="A250" s="13"/>
      <c r="B250" s="13"/>
      <c r="C250" s="13"/>
      <c r="D250" s="13"/>
      <c r="E250" s="13"/>
      <c r="F250" s="13"/>
      <c r="G250" s="13"/>
      <c r="H250" s="13"/>
      <c r="I250" s="13"/>
      <c r="J250" s="13"/>
      <c r="K250" s="13"/>
      <c r="L250" s="13"/>
    </row>
    <row r="251" spans="1:12" ht="12.75">
      <c r="A251" s="13"/>
      <c r="B251" s="13"/>
      <c r="C251" s="13"/>
      <c r="D251" s="13"/>
      <c r="E251" s="13"/>
      <c r="F251" s="13"/>
      <c r="G251" s="13"/>
      <c r="H251" s="13"/>
      <c r="I251" s="13"/>
      <c r="J251" s="13"/>
      <c r="K251" s="13"/>
      <c r="L251" s="13"/>
    </row>
    <row r="252" spans="1:12" ht="12.75">
      <c r="A252" s="13"/>
      <c r="B252" s="13"/>
      <c r="C252" s="13"/>
      <c r="D252" s="13"/>
      <c r="E252" s="13"/>
      <c r="F252" s="13"/>
      <c r="G252" s="13"/>
      <c r="H252" s="13"/>
      <c r="I252" s="13"/>
      <c r="J252" s="13"/>
      <c r="K252" s="13"/>
      <c r="L252" s="13"/>
    </row>
    <row r="253" spans="1:12" ht="12.75">
      <c r="A253" s="13"/>
      <c r="B253" s="13"/>
      <c r="C253" s="13"/>
      <c r="D253" s="13"/>
      <c r="E253" s="13"/>
      <c r="F253" s="13"/>
      <c r="G253" s="13"/>
      <c r="H253" s="13"/>
      <c r="I253" s="13"/>
      <c r="J253" s="13"/>
      <c r="K253" s="13"/>
      <c r="L253" s="13"/>
    </row>
    <row r="254" spans="1:12" ht="12.75">
      <c r="A254" s="13"/>
      <c r="B254" s="13"/>
      <c r="C254" s="13"/>
      <c r="D254" s="13"/>
      <c r="E254" s="13"/>
      <c r="F254" s="13"/>
      <c r="G254" s="13"/>
      <c r="H254" s="13"/>
      <c r="I254" s="13"/>
      <c r="J254" s="13"/>
      <c r="K254" s="13"/>
      <c r="L254" s="13"/>
    </row>
    <row r="255" spans="1:12" ht="12.75">
      <c r="A255" s="13"/>
      <c r="B255" s="13"/>
      <c r="C255" s="13"/>
      <c r="D255" s="13"/>
      <c r="E255" s="13"/>
      <c r="F255" s="13"/>
      <c r="G255" s="13"/>
      <c r="H255" s="13"/>
      <c r="I255" s="13"/>
      <c r="J255" s="13"/>
      <c r="K255" s="13"/>
      <c r="L255" s="13"/>
    </row>
    <row r="256" spans="1:12" ht="12.75">
      <c r="A256" s="13"/>
      <c r="B256" s="13"/>
      <c r="C256" s="13"/>
      <c r="D256" s="13"/>
      <c r="E256" s="13"/>
      <c r="F256" s="13"/>
      <c r="G256" s="13"/>
      <c r="H256" s="13"/>
      <c r="I256" s="13"/>
      <c r="J256" s="13"/>
      <c r="K256" s="13"/>
      <c r="L256" s="13"/>
    </row>
    <row r="257" spans="1:12" ht="12.75">
      <c r="A257" s="13"/>
      <c r="B257" s="13"/>
      <c r="C257" s="13"/>
      <c r="D257" s="13"/>
      <c r="E257" s="13"/>
      <c r="F257" s="13"/>
      <c r="G257" s="13"/>
      <c r="H257" s="13"/>
      <c r="I257" s="13"/>
      <c r="J257" s="13"/>
      <c r="K257" s="13"/>
      <c r="L257" s="13"/>
    </row>
    <row r="258" spans="1:12" ht="12.75">
      <c r="A258" s="13"/>
      <c r="B258" s="13"/>
      <c r="C258" s="13"/>
      <c r="D258" s="13"/>
      <c r="E258" s="13"/>
      <c r="F258" s="13"/>
      <c r="G258" s="13"/>
      <c r="H258" s="13"/>
      <c r="I258" s="13"/>
      <c r="J258" s="13"/>
      <c r="K258" s="13"/>
      <c r="L258" s="13"/>
    </row>
    <row r="259" spans="1:12" ht="12.75">
      <c r="A259" s="13"/>
      <c r="B259" s="13"/>
      <c r="C259" s="13"/>
      <c r="D259" s="13"/>
      <c r="E259" s="13"/>
      <c r="F259" s="13"/>
      <c r="G259" s="13"/>
      <c r="H259" s="13"/>
      <c r="I259" s="13"/>
      <c r="J259" s="13"/>
      <c r="K259" s="13"/>
      <c r="L259" s="13"/>
    </row>
    <row r="260" spans="1:12" ht="12.75">
      <c r="A260" s="13"/>
      <c r="B260" s="13"/>
      <c r="C260" s="13"/>
      <c r="D260" s="13"/>
      <c r="E260" s="13"/>
      <c r="F260" s="13"/>
      <c r="G260" s="13"/>
      <c r="H260" s="13"/>
      <c r="I260" s="13"/>
      <c r="J260" s="13"/>
      <c r="K260" s="13"/>
      <c r="L260" s="13"/>
    </row>
    <row r="261" spans="1:12" ht="12.75">
      <c r="A261" s="13"/>
      <c r="B261" s="13"/>
      <c r="C261" s="13"/>
      <c r="D261" s="13"/>
      <c r="E261" s="13"/>
      <c r="F261" s="13"/>
      <c r="G261" s="13"/>
      <c r="H261" s="13"/>
      <c r="I261" s="13"/>
      <c r="J261" s="13"/>
      <c r="K261" s="13"/>
      <c r="L261" s="13"/>
    </row>
    <row r="262" spans="1:12" ht="12.75">
      <c r="A262" s="13"/>
      <c r="B262" s="13"/>
      <c r="C262" s="13"/>
      <c r="D262" s="13"/>
      <c r="E262" s="13"/>
      <c r="F262" s="13"/>
      <c r="G262" s="13"/>
      <c r="H262" s="13"/>
      <c r="I262" s="13"/>
      <c r="J262" s="13"/>
      <c r="K262" s="13"/>
      <c r="L262" s="13"/>
    </row>
    <row r="263" spans="1:12" ht="12.75">
      <c r="A263" s="13"/>
      <c r="B263" s="13"/>
      <c r="C263" s="13"/>
      <c r="D263" s="13"/>
      <c r="E263" s="13"/>
      <c r="F263" s="13"/>
      <c r="G263" s="13"/>
      <c r="H263" s="13"/>
      <c r="I263" s="13"/>
      <c r="J263" s="13"/>
      <c r="K263" s="13"/>
      <c r="L263" s="13"/>
    </row>
    <row r="264" spans="1:12" ht="12.75">
      <c r="A264" s="13"/>
      <c r="B264" s="13"/>
      <c r="C264" s="13"/>
      <c r="D264" s="13"/>
      <c r="E264" s="13"/>
      <c r="F264" s="13"/>
      <c r="G264" s="13"/>
      <c r="H264" s="13"/>
      <c r="I264" s="13"/>
      <c r="J264" s="13"/>
      <c r="K264" s="13"/>
      <c r="L264" s="13"/>
    </row>
    <row r="265" spans="1:12" ht="12.75">
      <c r="A265" s="13"/>
      <c r="B265" s="13"/>
      <c r="C265" s="13"/>
      <c r="D265" s="13"/>
      <c r="E265" s="13"/>
      <c r="F265" s="13"/>
      <c r="G265" s="13"/>
      <c r="H265" s="13"/>
      <c r="I265" s="13"/>
      <c r="J265" s="13"/>
      <c r="K265" s="13"/>
      <c r="L265" s="13"/>
    </row>
    <row r="266" spans="1:12" ht="12.75">
      <c r="A266" s="13"/>
      <c r="B266" s="13"/>
      <c r="C266" s="13"/>
      <c r="D266" s="13"/>
      <c r="E266" s="13"/>
      <c r="F266" s="13"/>
      <c r="G266" s="13"/>
      <c r="H266" s="13"/>
      <c r="I266" s="13"/>
      <c r="J266" s="13"/>
      <c r="K266" s="13"/>
      <c r="L266" s="13"/>
    </row>
    <row r="267" spans="1:12" ht="12.75">
      <c r="A267" s="13"/>
      <c r="B267" s="13"/>
      <c r="C267" s="13"/>
      <c r="D267" s="13"/>
      <c r="E267" s="13"/>
      <c r="F267" s="13"/>
      <c r="G267" s="13"/>
      <c r="H267" s="13"/>
      <c r="I267" s="13"/>
      <c r="J267" s="13"/>
      <c r="K267" s="13"/>
      <c r="L267" s="13"/>
    </row>
    <row r="268" spans="1:12" ht="12.75">
      <c r="A268" s="13"/>
      <c r="B268" s="13"/>
      <c r="C268" s="13"/>
      <c r="D268" s="13"/>
      <c r="E268" s="13"/>
      <c r="F268" s="13"/>
      <c r="G268" s="13"/>
      <c r="H268" s="13"/>
      <c r="I268" s="13"/>
      <c r="J268" s="13"/>
      <c r="K268" s="13"/>
      <c r="L268" s="13"/>
    </row>
    <row r="269" spans="1:12" ht="12.75">
      <c r="A269" s="13"/>
      <c r="B269" s="13"/>
      <c r="C269" s="13"/>
      <c r="D269" s="13"/>
      <c r="E269" s="13"/>
      <c r="F269" s="13"/>
      <c r="G269" s="13"/>
      <c r="H269" s="13"/>
      <c r="I269" s="13"/>
      <c r="J269" s="13"/>
      <c r="K269" s="13"/>
      <c r="L269" s="13"/>
    </row>
    <row r="270" spans="1:12" ht="12.75">
      <c r="A270" s="13"/>
      <c r="B270" s="13"/>
      <c r="C270" s="13"/>
      <c r="D270" s="13"/>
      <c r="E270" s="13"/>
      <c r="F270" s="13"/>
      <c r="G270" s="13"/>
      <c r="H270" s="13"/>
      <c r="I270" s="13"/>
      <c r="J270" s="13"/>
      <c r="K270" s="13"/>
      <c r="L270" s="13"/>
    </row>
    <row r="271" spans="1:12" ht="12.75">
      <c r="A271" s="13"/>
      <c r="B271" s="13"/>
      <c r="C271" s="13"/>
      <c r="D271" s="13"/>
      <c r="E271" s="13"/>
      <c r="F271" s="13"/>
      <c r="G271" s="13"/>
      <c r="H271" s="13"/>
      <c r="I271" s="13"/>
      <c r="J271" s="13"/>
      <c r="K271" s="13"/>
      <c r="L271" s="13"/>
    </row>
    <row r="272" spans="1:12" ht="12.75">
      <c r="A272" s="13"/>
      <c r="B272" s="13"/>
      <c r="C272" s="13"/>
      <c r="D272" s="13"/>
      <c r="E272" s="13"/>
      <c r="F272" s="13"/>
      <c r="G272" s="13"/>
      <c r="H272" s="13"/>
      <c r="I272" s="13"/>
      <c r="J272" s="13"/>
      <c r="K272" s="13"/>
      <c r="L272" s="13"/>
    </row>
    <row r="273" spans="1:12" ht="12.75">
      <c r="A273" s="13"/>
      <c r="B273" s="13"/>
      <c r="C273" s="13"/>
      <c r="D273" s="13"/>
      <c r="E273" s="13"/>
      <c r="F273" s="13"/>
      <c r="G273" s="13"/>
      <c r="H273" s="13"/>
      <c r="I273" s="13"/>
      <c r="J273" s="13"/>
      <c r="K273" s="13"/>
      <c r="L273" s="13"/>
    </row>
    <row r="274" spans="1:12" ht="12.75">
      <c r="A274" s="13"/>
      <c r="B274" s="13"/>
      <c r="C274" s="13"/>
      <c r="D274" s="13"/>
      <c r="E274" s="13"/>
      <c r="F274" s="13"/>
      <c r="G274" s="13"/>
      <c r="H274" s="13"/>
      <c r="I274" s="13"/>
      <c r="J274" s="13"/>
      <c r="K274" s="13"/>
      <c r="L274" s="13"/>
    </row>
    <row r="275" spans="1:12" ht="12.75">
      <c r="A275" s="13"/>
      <c r="B275" s="13"/>
      <c r="C275" s="13"/>
      <c r="D275" s="13"/>
      <c r="E275" s="13"/>
      <c r="F275" s="13"/>
      <c r="G275" s="13"/>
      <c r="H275" s="13"/>
      <c r="I275" s="13"/>
      <c r="J275" s="13"/>
      <c r="K275" s="13"/>
      <c r="L275" s="13"/>
    </row>
    <row r="276" spans="1:12" ht="12.75">
      <c r="A276" s="13"/>
      <c r="B276" s="13"/>
      <c r="C276" s="13"/>
      <c r="D276" s="13"/>
      <c r="E276" s="13"/>
      <c r="F276" s="13"/>
      <c r="G276" s="13"/>
      <c r="H276" s="13"/>
      <c r="I276" s="13"/>
      <c r="J276" s="13"/>
      <c r="K276" s="13"/>
      <c r="L276" s="13"/>
    </row>
    <row r="277" spans="1:12" ht="12.75">
      <c r="A277" s="13"/>
      <c r="B277" s="13"/>
      <c r="C277" s="13"/>
      <c r="D277" s="13"/>
      <c r="E277" s="13"/>
      <c r="F277" s="13"/>
      <c r="G277" s="13"/>
      <c r="H277" s="13"/>
      <c r="I277" s="13"/>
      <c r="J277" s="13"/>
      <c r="K277" s="13"/>
      <c r="L277" s="13"/>
    </row>
    <row r="278" spans="1:12" ht="12.75">
      <c r="A278" s="13"/>
      <c r="B278" s="13"/>
      <c r="C278" s="13"/>
      <c r="D278" s="13"/>
      <c r="E278" s="13"/>
      <c r="F278" s="13"/>
      <c r="G278" s="13"/>
      <c r="H278" s="13"/>
      <c r="I278" s="13"/>
      <c r="J278" s="13"/>
      <c r="K278" s="13"/>
      <c r="L278" s="13"/>
    </row>
    <row r="279" spans="1:12" ht="12.75">
      <c r="A279" s="13"/>
      <c r="B279" s="13"/>
      <c r="C279" s="13"/>
      <c r="D279" s="13"/>
      <c r="E279" s="13"/>
      <c r="F279" s="13"/>
      <c r="G279" s="13"/>
      <c r="H279" s="13"/>
      <c r="I279" s="13"/>
      <c r="J279" s="13"/>
      <c r="K279" s="13"/>
      <c r="L279" s="13"/>
    </row>
    <row r="280" spans="1:12" ht="12.75">
      <c r="A280" s="13"/>
      <c r="B280" s="13"/>
      <c r="C280" s="13"/>
      <c r="D280" s="13"/>
      <c r="E280" s="13"/>
      <c r="F280" s="13"/>
      <c r="G280" s="13"/>
      <c r="H280" s="13"/>
      <c r="I280" s="13"/>
      <c r="J280" s="13"/>
      <c r="K280" s="13"/>
      <c r="L280" s="13"/>
    </row>
    <row r="281" spans="1:12" ht="12.75">
      <c r="A281" s="13"/>
      <c r="B281" s="13"/>
      <c r="C281" s="13"/>
      <c r="D281" s="13"/>
      <c r="E281" s="13"/>
      <c r="F281" s="13"/>
      <c r="G281" s="13"/>
      <c r="H281" s="13"/>
      <c r="I281" s="13"/>
      <c r="J281" s="13"/>
      <c r="K281" s="13"/>
      <c r="L281" s="13"/>
    </row>
    <row r="282" spans="1:12" ht="12.75">
      <c r="A282" s="13"/>
      <c r="B282" s="13"/>
      <c r="C282" s="13"/>
      <c r="D282" s="13"/>
      <c r="E282" s="13"/>
      <c r="F282" s="13"/>
      <c r="G282" s="13"/>
      <c r="H282" s="13"/>
      <c r="I282" s="13"/>
      <c r="J282" s="13"/>
      <c r="K282" s="13"/>
      <c r="L282" s="13"/>
    </row>
    <row r="283" spans="1:12" ht="12.75">
      <c r="A283" s="13"/>
      <c r="B283" s="13"/>
      <c r="C283" s="13"/>
      <c r="D283" s="13"/>
      <c r="E283" s="13"/>
      <c r="F283" s="13"/>
      <c r="G283" s="13"/>
      <c r="H283" s="13"/>
      <c r="I283" s="13"/>
      <c r="J283" s="13"/>
      <c r="K283" s="13"/>
      <c r="L283" s="13"/>
    </row>
    <row r="284" spans="1:12" ht="12.75">
      <c r="A284" s="13"/>
      <c r="B284" s="13"/>
      <c r="C284" s="13"/>
      <c r="D284" s="13"/>
      <c r="E284" s="13"/>
      <c r="F284" s="13"/>
      <c r="G284" s="13"/>
      <c r="H284" s="13"/>
      <c r="I284" s="13"/>
      <c r="J284" s="13"/>
      <c r="K284" s="13"/>
      <c r="L284" s="13"/>
    </row>
    <row r="285" spans="1:12" ht="12.75">
      <c r="A285" s="13"/>
      <c r="B285" s="13"/>
      <c r="C285" s="13"/>
      <c r="D285" s="13"/>
      <c r="E285" s="13"/>
      <c r="F285" s="13"/>
      <c r="G285" s="13"/>
      <c r="H285" s="13"/>
      <c r="I285" s="13"/>
      <c r="J285" s="13"/>
      <c r="K285" s="13"/>
      <c r="L285" s="13"/>
    </row>
    <row r="286" spans="1:12" ht="12.75">
      <c r="A286" s="13"/>
      <c r="B286" s="13"/>
      <c r="C286" s="13"/>
      <c r="D286" s="13"/>
      <c r="E286" s="13"/>
      <c r="F286" s="13"/>
      <c r="G286" s="13"/>
      <c r="H286" s="13"/>
      <c r="I286" s="13"/>
      <c r="J286" s="13"/>
      <c r="K286" s="13"/>
      <c r="L286" s="13"/>
    </row>
    <row r="287" spans="1:12" ht="12.75">
      <c r="A287" s="13"/>
      <c r="B287" s="13"/>
      <c r="C287" s="13"/>
      <c r="D287" s="13"/>
      <c r="E287" s="13"/>
      <c r="F287" s="13"/>
      <c r="G287" s="13"/>
      <c r="H287" s="13"/>
      <c r="I287" s="13"/>
      <c r="J287" s="13"/>
      <c r="K287" s="13"/>
      <c r="L287" s="13"/>
    </row>
  </sheetData>
  <sheetProtection/>
  <mergeCells count="78">
    <mergeCell ref="D208:F208"/>
    <mergeCell ref="D204:F204"/>
    <mergeCell ref="D202:F202"/>
    <mergeCell ref="J202:L202"/>
    <mergeCell ref="J204:L204"/>
    <mergeCell ref="J206:L206"/>
    <mergeCell ref="J208:L208"/>
    <mergeCell ref="D206:F206"/>
    <mergeCell ref="D209:F209"/>
    <mergeCell ref="J209:L209"/>
    <mergeCell ref="D213:F213"/>
    <mergeCell ref="J213:L213"/>
    <mergeCell ref="D214:F214"/>
    <mergeCell ref="D212:F212"/>
    <mergeCell ref="D210:F210"/>
    <mergeCell ref="J210:L210"/>
    <mergeCell ref="J212:L212"/>
    <mergeCell ref="J214:L214"/>
    <mergeCell ref="D201:F201"/>
    <mergeCell ref="D203:F203"/>
    <mergeCell ref="D205:F205"/>
    <mergeCell ref="D207:F207"/>
    <mergeCell ref="D211:F211"/>
    <mergeCell ref="J201:L201"/>
    <mergeCell ref="J203:L203"/>
    <mergeCell ref="J205:L205"/>
    <mergeCell ref="J207:L207"/>
    <mergeCell ref="J211:L211"/>
    <mergeCell ref="A226:D226"/>
    <mergeCell ref="B198:C198"/>
    <mergeCell ref="B199:C199"/>
    <mergeCell ref="B200:C200"/>
    <mergeCell ref="B215:C215"/>
    <mergeCell ref="B216:C216"/>
    <mergeCell ref="D198:F198"/>
    <mergeCell ref="D199:F199"/>
    <mergeCell ref="A218:L218"/>
    <mergeCell ref="A223:D223"/>
    <mergeCell ref="C4:C5"/>
    <mergeCell ref="D4:D5"/>
    <mergeCell ref="A196:L196"/>
    <mergeCell ref="C68:C69"/>
    <mergeCell ref="D68:D69"/>
    <mergeCell ref="E68:F68"/>
    <mergeCell ref="H68:H69"/>
    <mergeCell ref="G68:G69"/>
    <mergeCell ref="J68:K68"/>
    <mergeCell ref="L68:L69"/>
    <mergeCell ref="D215:F215"/>
    <mergeCell ref="D216:F216"/>
    <mergeCell ref="J4:J5"/>
    <mergeCell ref="A67:A69"/>
    <mergeCell ref="B67:B69"/>
    <mergeCell ref="C67:G67"/>
    <mergeCell ref="I68:I69"/>
    <mergeCell ref="H67:L67"/>
    <mergeCell ref="A4:A5"/>
    <mergeCell ref="B4:B5"/>
    <mergeCell ref="E4:E5"/>
    <mergeCell ref="F4:F5"/>
    <mergeCell ref="H4:I4"/>
    <mergeCell ref="G4:G5"/>
    <mergeCell ref="G227:H227"/>
    <mergeCell ref="J198:L198"/>
    <mergeCell ref="J199:L199"/>
    <mergeCell ref="J200:L200"/>
    <mergeCell ref="J215:L215"/>
    <mergeCell ref="K227:L227"/>
    <mergeCell ref="G226:H226"/>
    <mergeCell ref="K226:L226"/>
    <mergeCell ref="G224:H224"/>
    <mergeCell ref="K224:L224"/>
    <mergeCell ref="A192:M192"/>
    <mergeCell ref="A219:M219"/>
    <mergeCell ref="G223:H223"/>
    <mergeCell ref="K223:L223"/>
    <mergeCell ref="J216:L216"/>
    <mergeCell ref="D200:F200"/>
  </mergeCells>
  <printOptions horizontalCentered="1"/>
  <pageMargins left="0.3937007874015748" right="0.3937007874015748" top="0.7874015748031497" bottom="0.3937007874015748" header="0.5118110236220472" footer="0.5118110236220472"/>
  <pageSetup horizontalDpi="600" verticalDpi="600" orientation="landscape" paperSize="9" scale="73" r:id="rId1"/>
  <rowBreaks count="2" manualBreakCount="2">
    <brk id="189" max="255" man="1"/>
    <brk id="216" max="255" man="1"/>
  </rowBreaks>
</worksheet>
</file>

<file path=xl/worksheets/sheet11.xml><?xml version="1.0" encoding="utf-8"?>
<worksheet xmlns="http://schemas.openxmlformats.org/spreadsheetml/2006/main" xmlns:r="http://schemas.openxmlformats.org/officeDocument/2006/relationships">
  <sheetPr>
    <tabColor indexed="15"/>
  </sheetPr>
  <dimension ref="A1:M339"/>
  <sheetViews>
    <sheetView view="pageBreakPreview" zoomScaleSheetLayoutView="100" zoomScalePageLayoutView="0" workbookViewId="0" topLeftCell="A1">
      <selection activeCell="G186" sqref="G186"/>
    </sheetView>
  </sheetViews>
  <sheetFormatPr defaultColWidth="9.00390625" defaultRowHeight="12.75"/>
  <cols>
    <col min="1" max="1" width="10.875" style="0" customWidth="1"/>
    <col min="2" max="2" width="39.125" style="0" customWidth="1"/>
    <col min="3" max="6" width="14.375" style="0" customWidth="1"/>
    <col min="7" max="7" width="14.25390625" style="0" customWidth="1"/>
    <col min="8" max="8" width="20.375" style="0" customWidth="1"/>
  </cols>
  <sheetData>
    <row r="1" spans="1:8" ht="21" thickBot="1">
      <c r="A1" s="285" t="s">
        <v>161</v>
      </c>
      <c r="B1" s="285"/>
      <c r="C1" s="285"/>
      <c r="D1" s="285"/>
      <c r="E1" s="285"/>
      <c r="F1" s="285"/>
      <c r="G1" s="285"/>
      <c r="H1" s="285"/>
    </row>
    <row r="2" spans="1:8" ht="11.25" customHeight="1" thickTop="1">
      <c r="A2" s="13"/>
      <c r="B2" s="13"/>
      <c r="C2" s="13"/>
      <c r="D2" s="13"/>
      <c r="E2" s="13"/>
      <c r="F2" s="13"/>
      <c r="G2" s="13"/>
      <c r="H2" s="13"/>
    </row>
    <row r="3" spans="1:8" s="5" customFormat="1" ht="14.25" customHeight="1">
      <c r="A3" s="28" t="s">
        <v>200</v>
      </c>
      <c r="B3" s="284" t="s">
        <v>307</v>
      </c>
      <c r="C3" s="284"/>
      <c r="D3" s="284"/>
      <c r="E3" s="284"/>
      <c r="F3" s="225" t="s">
        <v>211</v>
      </c>
      <c r="G3" s="225"/>
      <c r="H3" s="131">
        <v>24068072</v>
      </c>
    </row>
    <row r="4" spans="1:8" s="5" customFormat="1" ht="50.25" customHeight="1">
      <c r="A4" s="30"/>
      <c r="B4" s="197" t="s">
        <v>23</v>
      </c>
      <c r="C4" s="197"/>
      <c r="D4" s="197"/>
      <c r="E4" s="197"/>
      <c r="F4" s="197" t="s">
        <v>192</v>
      </c>
      <c r="G4" s="197"/>
      <c r="H4" s="78" t="s">
        <v>175</v>
      </c>
    </row>
    <row r="5" spans="1:8" s="5" customFormat="1" ht="9.75" customHeight="1">
      <c r="A5" s="31"/>
      <c r="B5" s="29"/>
      <c r="C5" s="29"/>
      <c r="D5" s="29"/>
      <c r="E5" s="29"/>
      <c r="F5" s="29"/>
      <c r="G5" s="29"/>
      <c r="H5" s="29"/>
    </row>
    <row r="6" spans="1:8" s="5" customFormat="1" ht="15">
      <c r="A6" s="28" t="s">
        <v>201</v>
      </c>
      <c r="B6" s="284" t="s">
        <v>308</v>
      </c>
      <c r="C6" s="284"/>
      <c r="D6" s="284"/>
      <c r="E6" s="284"/>
      <c r="F6" s="225" t="s">
        <v>211</v>
      </c>
      <c r="G6" s="225"/>
      <c r="H6" s="131">
        <v>24068072</v>
      </c>
    </row>
    <row r="7" spans="1:8" s="5" customFormat="1" ht="94.5" customHeight="1">
      <c r="A7" s="30"/>
      <c r="B7" s="192" t="s">
        <v>202</v>
      </c>
      <c r="C7" s="192"/>
      <c r="D7" s="192"/>
      <c r="E7" s="192"/>
      <c r="F7" s="197" t="s">
        <v>194</v>
      </c>
      <c r="G7" s="197"/>
      <c r="H7" s="78" t="s">
        <v>175</v>
      </c>
    </row>
    <row r="8" spans="1:8" s="5" customFormat="1" ht="10.5" customHeight="1">
      <c r="A8" s="31"/>
      <c r="B8" s="29"/>
      <c r="C8" s="29"/>
      <c r="D8" s="29"/>
      <c r="E8" s="29"/>
      <c r="F8" s="29"/>
      <c r="G8" s="29"/>
      <c r="H8" s="29"/>
    </row>
    <row r="9" spans="1:13" s="5" customFormat="1" ht="15">
      <c r="A9" s="28" t="s">
        <v>197</v>
      </c>
      <c r="B9" s="90">
        <v>110150</v>
      </c>
      <c r="C9" s="130" t="s">
        <v>218</v>
      </c>
      <c r="D9" s="130"/>
      <c r="E9" s="130" t="s">
        <v>217</v>
      </c>
      <c r="F9" s="223" t="s">
        <v>223</v>
      </c>
      <c r="G9" s="223"/>
      <c r="H9" s="136">
        <v>5100000000</v>
      </c>
      <c r="I9" s="137"/>
      <c r="J9" s="137"/>
      <c r="K9" s="137"/>
      <c r="L9" s="133"/>
      <c r="M9" s="134"/>
    </row>
    <row r="10" spans="1:13" s="5" customFormat="1" ht="104.25" customHeight="1">
      <c r="A10" s="77"/>
      <c r="B10" s="80" t="s">
        <v>195</v>
      </c>
      <c r="C10" s="218" t="s">
        <v>196</v>
      </c>
      <c r="D10" s="218"/>
      <c r="E10" s="80" t="s">
        <v>198</v>
      </c>
      <c r="F10" s="218" t="s">
        <v>199</v>
      </c>
      <c r="G10" s="218"/>
      <c r="H10" s="135" t="s">
        <v>176</v>
      </c>
      <c r="I10" s="134"/>
      <c r="J10" s="134"/>
      <c r="K10" s="134"/>
      <c r="L10" s="134"/>
      <c r="M10" s="134"/>
    </row>
    <row r="11" spans="1:8" ht="12.75">
      <c r="A11" s="63"/>
      <c r="B11" s="63"/>
      <c r="C11" s="63"/>
      <c r="D11" s="63"/>
      <c r="E11" s="63"/>
      <c r="F11" s="63"/>
      <c r="G11" s="63"/>
      <c r="H11" s="63"/>
    </row>
    <row r="12" spans="1:8" ht="15">
      <c r="A12" s="28" t="s">
        <v>119</v>
      </c>
      <c r="B12" s="28"/>
      <c r="C12" s="28"/>
      <c r="D12" s="28"/>
      <c r="E12" s="28"/>
      <c r="F12" s="28"/>
      <c r="G12" s="28"/>
      <c r="H12" s="28"/>
    </row>
    <row r="13" spans="1:8" ht="17.25" customHeight="1">
      <c r="A13" s="188" t="s">
        <v>162</v>
      </c>
      <c r="B13" s="188"/>
      <c r="C13" s="188"/>
      <c r="D13" s="188"/>
      <c r="E13" s="188"/>
      <c r="F13" s="188"/>
      <c r="G13" s="188"/>
      <c r="H13" s="188"/>
    </row>
    <row r="14" spans="1:8" ht="12.75">
      <c r="A14" s="63"/>
      <c r="B14" s="63"/>
      <c r="C14" s="63"/>
      <c r="D14" s="63"/>
      <c r="E14" s="63"/>
      <c r="F14" s="63"/>
      <c r="G14" s="63"/>
      <c r="H14" s="16" t="s">
        <v>173</v>
      </c>
    </row>
    <row r="15" spans="1:8" ht="45.75" customHeight="1">
      <c r="A15" s="232" t="s">
        <v>47</v>
      </c>
      <c r="B15" s="232" t="s">
        <v>0</v>
      </c>
      <c r="C15" s="232" t="s">
        <v>133</v>
      </c>
      <c r="D15" s="232" t="s">
        <v>134</v>
      </c>
      <c r="E15" s="232" t="s">
        <v>135</v>
      </c>
      <c r="F15" s="232"/>
      <c r="G15" s="232" t="s">
        <v>163</v>
      </c>
      <c r="H15" s="232"/>
    </row>
    <row r="16" spans="1:8" ht="27" customHeight="1">
      <c r="A16" s="232"/>
      <c r="B16" s="232"/>
      <c r="C16" s="232"/>
      <c r="D16" s="232"/>
      <c r="E16" s="26" t="s">
        <v>56</v>
      </c>
      <c r="F16" s="26" t="s">
        <v>70</v>
      </c>
      <c r="G16" s="232"/>
      <c r="H16" s="232"/>
    </row>
    <row r="17" spans="1:8" ht="12.75">
      <c r="A17" s="41">
        <v>1</v>
      </c>
      <c r="B17" s="41">
        <v>2</v>
      </c>
      <c r="C17" s="41">
        <v>3</v>
      </c>
      <c r="D17" s="41">
        <v>4</v>
      </c>
      <c r="E17" s="41">
        <v>5</v>
      </c>
      <c r="F17" s="41">
        <v>6</v>
      </c>
      <c r="G17" s="281">
        <v>7</v>
      </c>
      <c r="H17" s="281"/>
    </row>
    <row r="18" spans="1:8" ht="12.75">
      <c r="A18" s="41">
        <f>'2020-2 (п. 1-7)'!A63</f>
        <v>2000</v>
      </c>
      <c r="B18" s="41" t="str">
        <f>'2020-2 (п. 1-7)'!B63</f>
        <v>Поточні видатки</v>
      </c>
      <c r="C18" s="167">
        <f>'2020-2 (п. 1-7)'!C63</f>
        <v>2092444.94</v>
      </c>
      <c r="D18" s="167">
        <f>'2020-2 (п. 1-7)'!J63</f>
        <v>3220200</v>
      </c>
      <c r="E18" s="148">
        <f>E19+E24+E40+E43+E47+E51</f>
        <v>2758000</v>
      </c>
      <c r="F18" s="167">
        <v>894700</v>
      </c>
      <c r="G18" s="264" t="s">
        <v>316</v>
      </c>
      <c r="H18" s="265"/>
    </row>
    <row r="19" spans="1:8" ht="12.75">
      <c r="A19" s="41">
        <f>'2020-2 (п. 1-7)'!A64</f>
        <v>2100</v>
      </c>
      <c r="B19" s="41" t="str">
        <f>'2020-2 (п. 1-7)'!B64</f>
        <v>Оплата праці і нарахування на заробітну плату</v>
      </c>
      <c r="C19" s="167">
        <f>'2020-2 (п. 1-7)'!C64</f>
        <v>1893329.2</v>
      </c>
      <c r="D19" s="167">
        <f>'2020-2 (п. 1-7)'!J64</f>
        <v>2929100</v>
      </c>
      <c r="E19" s="148">
        <f>E20+E23</f>
        <v>2448100</v>
      </c>
      <c r="F19" s="167">
        <v>874900</v>
      </c>
      <c r="G19" s="266"/>
      <c r="H19" s="267"/>
    </row>
    <row r="20" spans="1:8" ht="12.75">
      <c r="A20" s="41">
        <f>'2020-2 (п. 1-7)'!A65</f>
        <v>2110</v>
      </c>
      <c r="B20" s="41" t="str">
        <f>'2020-2 (п. 1-7)'!B65</f>
        <v>Оплата праці</v>
      </c>
      <c r="C20" s="167">
        <f>'2020-2 (п. 1-7)'!C65</f>
        <v>1568767.73</v>
      </c>
      <c r="D20" s="167">
        <f>'2020-2 (п. 1-7)'!J65</f>
        <v>2401300</v>
      </c>
      <c r="E20" s="148">
        <f>E21+E22</f>
        <v>2006600</v>
      </c>
      <c r="F20" s="167">
        <v>717400</v>
      </c>
      <c r="G20" s="266"/>
      <c r="H20" s="267"/>
    </row>
    <row r="21" spans="1:8" ht="12.75">
      <c r="A21" s="41">
        <f>'2020-2 (п. 1-7)'!A66</f>
        <v>2111</v>
      </c>
      <c r="B21" s="41" t="str">
        <f>'2020-2 (п. 1-7)'!B66</f>
        <v>Заробітна плата</v>
      </c>
      <c r="C21" s="167">
        <f>'2020-2 (п. 1-7)'!C66</f>
        <v>1568767.73</v>
      </c>
      <c r="D21" s="167">
        <f>'2020-2 (п. 1-7)'!J66</f>
        <v>2401300</v>
      </c>
      <c r="E21" s="148">
        <v>2006600</v>
      </c>
      <c r="F21" s="167">
        <v>717400</v>
      </c>
      <c r="G21" s="266"/>
      <c r="H21" s="267"/>
    </row>
    <row r="22" spans="1:8" ht="12.75">
      <c r="A22" s="41">
        <f>'2020-2 (п. 1-7)'!A67</f>
        <v>2112</v>
      </c>
      <c r="B22" s="41" t="str">
        <f>'2020-2 (п. 1-7)'!B67</f>
        <v>Грошове забезпечення військослужбовців</v>
      </c>
      <c r="C22" s="167">
        <f>'2020-2 (п. 1-7)'!C67</f>
        <v>0</v>
      </c>
      <c r="D22" s="167">
        <f>'2020-2 (п. 1-7)'!J67</f>
        <v>0</v>
      </c>
      <c r="E22" s="149">
        <v>0</v>
      </c>
      <c r="F22" s="167">
        <v>0</v>
      </c>
      <c r="G22" s="266"/>
      <c r="H22" s="267"/>
    </row>
    <row r="23" spans="1:8" ht="12.75">
      <c r="A23" s="41">
        <f>'2020-2 (п. 1-7)'!A68</f>
        <v>2120</v>
      </c>
      <c r="B23" s="41" t="str">
        <f>'2020-2 (п. 1-7)'!B68</f>
        <v>Нарахування на оплату праці</v>
      </c>
      <c r="C23" s="167">
        <f>'2020-2 (п. 1-7)'!C68</f>
        <v>324561.47</v>
      </c>
      <c r="D23" s="167">
        <f>'2020-2 (п. 1-7)'!J68</f>
        <v>527800</v>
      </c>
      <c r="E23" s="148">
        <v>441500</v>
      </c>
      <c r="F23" s="167">
        <v>157500</v>
      </c>
      <c r="G23" s="266"/>
      <c r="H23" s="267"/>
    </row>
    <row r="24" spans="1:8" ht="12.75">
      <c r="A24" s="41">
        <f>'2020-2 (п. 1-7)'!A69</f>
        <v>2200</v>
      </c>
      <c r="B24" s="41" t="str">
        <f>'2020-2 (п. 1-7)'!B69</f>
        <v>Використання товарів і послуг</v>
      </c>
      <c r="C24" s="167">
        <f>'2020-2 (п. 1-7)'!C69</f>
        <v>197353.74000000002</v>
      </c>
      <c r="D24" s="167">
        <f>'2020-2 (п. 1-7)'!J69</f>
        <v>287900</v>
      </c>
      <c r="E24" s="148">
        <f>E25+E26+E27+E28+E29+E30+E31+E37</f>
        <v>306500</v>
      </c>
      <c r="F24" s="167">
        <v>20000</v>
      </c>
      <c r="G24" s="266"/>
      <c r="H24" s="267"/>
    </row>
    <row r="25" spans="1:8" ht="12.75">
      <c r="A25" s="41">
        <f>'2020-2 (п. 1-7)'!A70</f>
        <v>2210</v>
      </c>
      <c r="B25" s="41" t="str">
        <f>'2020-2 (п. 1-7)'!B70</f>
        <v>Предмети, матеріали, обладнання та інвентар</v>
      </c>
      <c r="C25" s="167">
        <f>'2020-2 (п. 1-7)'!C70</f>
        <v>28700</v>
      </c>
      <c r="D25" s="167">
        <f>'2020-2 (п. 1-7)'!J70</f>
        <v>30800</v>
      </c>
      <c r="E25" s="148">
        <v>32600</v>
      </c>
      <c r="F25" s="167">
        <v>0</v>
      </c>
      <c r="G25" s="266"/>
      <c r="H25" s="267"/>
    </row>
    <row r="26" spans="1:8" ht="12.75">
      <c r="A26" s="41">
        <f>'2020-2 (п. 1-7)'!A71</f>
        <v>2220</v>
      </c>
      <c r="B26" s="41" t="str">
        <f>'2020-2 (п. 1-7)'!B71</f>
        <v>Медикаменти та перев'язувальні матеріали</v>
      </c>
      <c r="C26" s="167">
        <f>'2020-2 (п. 1-7)'!C71</f>
        <v>0</v>
      </c>
      <c r="D26" s="167">
        <f>'2020-2 (п. 1-7)'!J71</f>
        <v>0</v>
      </c>
      <c r="E26" s="149">
        <v>0</v>
      </c>
      <c r="F26" s="167">
        <v>0</v>
      </c>
      <c r="G26" s="266"/>
      <c r="H26" s="267"/>
    </row>
    <row r="27" spans="1:8" ht="12.75">
      <c r="A27" s="41">
        <f>'2020-2 (п. 1-7)'!A72</f>
        <v>2230</v>
      </c>
      <c r="B27" s="41" t="str">
        <f>'2020-2 (п. 1-7)'!B72</f>
        <v>Продукти харчування</v>
      </c>
      <c r="C27" s="167">
        <f>'2020-2 (п. 1-7)'!C72</f>
        <v>0</v>
      </c>
      <c r="D27" s="167">
        <f>'2020-2 (п. 1-7)'!J72</f>
        <v>0</v>
      </c>
      <c r="E27" s="149">
        <v>0</v>
      </c>
      <c r="F27" s="167">
        <v>0</v>
      </c>
      <c r="G27" s="266"/>
      <c r="H27" s="267"/>
    </row>
    <row r="28" spans="1:8" ht="12.75">
      <c r="A28" s="41">
        <f>'2020-2 (п. 1-7)'!A73</f>
        <v>2240</v>
      </c>
      <c r="B28" s="41" t="str">
        <f>'2020-2 (п. 1-7)'!B73</f>
        <v>Оплата послуг (крім комунальних)</v>
      </c>
      <c r="C28" s="167">
        <f>'2020-2 (п. 1-7)'!C73</f>
        <v>147601.84</v>
      </c>
      <c r="D28" s="167">
        <f>'2020-2 (п. 1-7)'!J73</f>
        <v>190200</v>
      </c>
      <c r="E28" s="148">
        <v>201700</v>
      </c>
      <c r="F28" s="167">
        <v>20000</v>
      </c>
      <c r="G28" s="266"/>
      <c r="H28" s="267"/>
    </row>
    <row r="29" spans="1:8" ht="12.75">
      <c r="A29" s="41">
        <f>'2020-2 (п. 1-7)'!A74</f>
        <v>2250</v>
      </c>
      <c r="B29" s="41" t="str">
        <f>'2020-2 (п. 1-7)'!B74</f>
        <v>Видатки на відрядження</v>
      </c>
      <c r="C29" s="167">
        <f>'2020-2 (п. 1-7)'!C74</f>
        <v>1856.2</v>
      </c>
      <c r="D29" s="167">
        <f>'2020-2 (п. 1-7)'!J74</f>
        <v>12900</v>
      </c>
      <c r="E29" s="148">
        <v>13700</v>
      </c>
      <c r="F29" s="167">
        <v>0</v>
      </c>
      <c r="G29" s="266"/>
      <c r="H29" s="267"/>
    </row>
    <row r="30" spans="1:8" ht="12.75">
      <c r="A30" s="41">
        <f>'2020-2 (п. 1-7)'!A75</f>
        <v>2260</v>
      </c>
      <c r="B30" s="41" t="str">
        <f>'2020-2 (п. 1-7)'!B75</f>
        <v>Видатки та заходи спеціального призначення</v>
      </c>
      <c r="C30" s="167">
        <f>'2020-2 (п. 1-7)'!C75</f>
        <v>0</v>
      </c>
      <c r="D30" s="167">
        <f>'2020-2 (п. 1-7)'!J75</f>
        <v>0</v>
      </c>
      <c r="E30" s="149">
        <v>0</v>
      </c>
      <c r="F30" s="167">
        <v>0</v>
      </c>
      <c r="G30" s="266"/>
      <c r="H30" s="267"/>
    </row>
    <row r="31" spans="1:8" ht="12.75">
      <c r="A31" s="41">
        <f>'2020-2 (п. 1-7)'!A76</f>
        <v>2270</v>
      </c>
      <c r="B31" s="41" t="str">
        <f>'2020-2 (п. 1-7)'!B76</f>
        <v>Оплата комунальних послуг та енергоносієв</v>
      </c>
      <c r="C31" s="167">
        <f>'2020-2 (п. 1-7)'!C76</f>
        <v>19195.7</v>
      </c>
      <c r="D31" s="167">
        <f>'2020-2 (п. 1-7)'!J76</f>
        <v>54000</v>
      </c>
      <c r="E31" s="148">
        <f>+E32+E33+E34+E35+E36</f>
        <v>58500</v>
      </c>
      <c r="F31" s="167">
        <v>0</v>
      </c>
      <c r="G31" s="266"/>
      <c r="H31" s="267"/>
    </row>
    <row r="32" spans="1:8" ht="12.75">
      <c r="A32" s="41">
        <f>'2020-2 (п. 1-7)'!A77</f>
        <v>2271</v>
      </c>
      <c r="B32" s="41" t="str">
        <f>'2020-2 (п. 1-7)'!B77</f>
        <v>Оплата теплопостачання</v>
      </c>
      <c r="C32" s="167">
        <f>'2020-2 (п. 1-7)'!C77</f>
        <v>0</v>
      </c>
      <c r="D32" s="167">
        <f>'2020-2 (п. 1-7)'!J77</f>
        <v>0</v>
      </c>
      <c r="E32" s="148">
        <v>0</v>
      </c>
      <c r="F32" s="167">
        <v>0</v>
      </c>
      <c r="G32" s="266"/>
      <c r="H32" s="267"/>
    </row>
    <row r="33" spans="1:8" ht="12.75">
      <c r="A33" s="41">
        <f>'2020-2 (п. 1-7)'!A78</f>
        <v>2272</v>
      </c>
      <c r="B33" s="41" t="str">
        <f>'2020-2 (п. 1-7)'!B78</f>
        <v>Оплата водопостачання і водовідведення</v>
      </c>
      <c r="C33" s="167">
        <f>'2020-2 (п. 1-7)'!C78</f>
        <v>0</v>
      </c>
      <c r="D33" s="167">
        <f>'2020-2 (п. 1-7)'!J78</f>
        <v>0</v>
      </c>
      <c r="E33" s="148">
        <v>0</v>
      </c>
      <c r="F33" s="167">
        <v>0</v>
      </c>
      <c r="G33" s="266"/>
      <c r="H33" s="267"/>
    </row>
    <row r="34" spans="1:8" ht="12.75">
      <c r="A34" s="41">
        <f>'2020-2 (п. 1-7)'!A79</f>
        <v>2273</v>
      </c>
      <c r="B34" s="41" t="str">
        <f>'2020-2 (п. 1-7)'!B79</f>
        <v>Оплата електроенергії</v>
      </c>
      <c r="C34" s="167">
        <f>'2020-2 (п. 1-7)'!C79</f>
        <v>19195.7</v>
      </c>
      <c r="D34" s="167">
        <f>'2020-2 (п. 1-7)'!J79</f>
        <v>54000</v>
      </c>
      <c r="E34" s="148">
        <v>58500</v>
      </c>
      <c r="F34" s="167">
        <v>0</v>
      </c>
      <c r="G34" s="266"/>
      <c r="H34" s="267"/>
    </row>
    <row r="35" spans="1:8" ht="12.75">
      <c r="A35" s="41">
        <f>'2020-2 (п. 1-7)'!A80</f>
        <v>2274</v>
      </c>
      <c r="B35" s="41" t="str">
        <f>'2020-2 (п. 1-7)'!B80</f>
        <v>Оплата природного газу</v>
      </c>
      <c r="C35" s="167">
        <f>'2020-2 (п. 1-7)'!C80</f>
        <v>0</v>
      </c>
      <c r="D35" s="167">
        <f>'2020-2 (п. 1-7)'!J80</f>
        <v>0</v>
      </c>
      <c r="E35" s="148">
        <v>0</v>
      </c>
      <c r="F35" s="167">
        <v>0</v>
      </c>
      <c r="G35" s="266"/>
      <c r="H35" s="267"/>
    </row>
    <row r="36" spans="1:8" ht="25.5" customHeight="1">
      <c r="A36" s="41">
        <f>'2020-2 (п. 1-7)'!A81</f>
        <v>2275</v>
      </c>
      <c r="B36" s="41" t="str">
        <f>'2020-2 (п. 1-7)'!B81</f>
        <v>Оплата інших енергоносієв</v>
      </c>
      <c r="C36" s="167">
        <f>'2020-2 (п. 1-7)'!C81</f>
        <v>0</v>
      </c>
      <c r="D36" s="167">
        <f>'2020-2 (п. 1-7)'!J81</f>
        <v>0</v>
      </c>
      <c r="E36" s="148">
        <f>+E38+E39</f>
        <v>0</v>
      </c>
      <c r="F36" s="167">
        <v>0</v>
      </c>
      <c r="G36" s="266"/>
      <c r="H36" s="267"/>
    </row>
    <row r="37" spans="1:8" ht="24">
      <c r="A37" s="41">
        <f>'2020-2 (п. 1-7)'!A82</f>
        <v>2280</v>
      </c>
      <c r="B37" s="41" t="str">
        <f>'2020-2 (п. 1-7)'!B82</f>
        <v>Дослідження і розробки, видатки державного (регіонального) значення</v>
      </c>
      <c r="C37" s="167">
        <f>'2020-2 (п. 1-7)'!C82</f>
        <v>0</v>
      </c>
      <c r="D37" s="167">
        <f>'2020-2 (п. 1-7)'!J82</f>
        <v>0</v>
      </c>
      <c r="E37" s="149">
        <v>0</v>
      </c>
      <c r="F37" s="167">
        <v>0</v>
      </c>
      <c r="G37" s="266"/>
      <c r="H37" s="267"/>
    </row>
    <row r="38" spans="1:8" ht="24">
      <c r="A38" s="41">
        <f>'2020-2 (п. 1-7)'!A83</f>
        <v>2281</v>
      </c>
      <c r="B38" s="41" t="str">
        <f>'2020-2 (п. 1-7)'!B83</f>
        <v>Дослідження і розробки, окремі заходи розвитку по реалізації державних (регіональних) програм</v>
      </c>
      <c r="C38" s="167">
        <f>'2020-2 (п. 1-7)'!C83</f>
        <v>0</v>
      </c>
      <c r="D38" s="167">
        <f>'2020-2 (п. 1-7)'!J83</f>
        <v>0</v>
      </c>
      <c r="E38" s="149">
        <v>0</v>
      </c>
      <c r="F38" s="167">
        <v>0</v>
      </c>
      <c r="G38" s="266"/>
      <c r="H38" s="267"/>
    </row>
    <row r="39" spans="1:8" ht="24">
      <c r="A39" s="41">
        <f>'2020-2 (п. 1-7)'!A84</f>
        <v>2282</v>
      </c>
      <c r="B39" s="41" t="str">
        <f>'2020-2 (п. 1-7)'!B84</f>
        <v>Окремі заходи по реалізаціє державних (регіональних) програм, не віднесені до заходів розвитку</v>
      </c>
      <c r="C39" s="167">
        <f>'2020-2 (п. 1-7)'!C84</f>
        <v>0</v>
      </c>
      <c r="D39" s="167">
        <f>'2020-2 (п. 1-7)'!J84</f>
        <v>0</v>
      </c>
      <c r="E39" s="149">
        <v>0</v>
      </c>
      <c r="F39" s="167">
        <v>0</v>
      </c>
      <c r="G39" s="266"/>
      <c r="H39" s="267"/>
    </row>
    <row r="40" spans="1:8" ht="12.75">
      <c r="A40" s="41">
        <f>'2020-2 (п. 1-7)'!A85</f>
        <v>2400</v>
      </c>
      <c r="B40" s="41" t="str">
        <f>'2020-2 (п. 1-7)'!B85</f>
        <v>Обслуговування боргових зобов'язань</v>
      </c>
      <c r="C40" s="167">
        <f>'2020-2 (п. 1-7)'!C85</f>
        <v>0</v>
      </c>
      <c r="D40" s="167">
        <f>'2020-2 (п. 1-7)'!J85</f>
        <v>0</v>
      </c>
      <c r="E40" s="148">
        <f>+E41+E42</f>
        <v>0</v>
      </c>
      <c r="F40" s="167">
        <v>0</v>
      </c>
      <c r="G40" s="266"/>
      <c r="H40" s="267"/>
    </row>
    <row r="41" spans="1:8" ht="12.75">
      <c r="A41" s="41">
        <f>'2020-2 (п. 1-7)'!A86</f>
        <v>2410</v>
      </c>
      <c r="B41" s="41" t="str">
        <f>'2020-2 (п. 1-7)'!B86</f>
        <v>Обслуговування внутрішніх боргових зобов'язань</v>
      </c>
      <c r="C41" s="167">
        <f>'2020-2 (п. 1-7)'!C86</f>
        <v>0</v>
      </c>
      <c r="D41" s="167">
        <f>'2020-2 (п. 1-7)'!J86</f>
        <v>0</v>
      </c>
      <c r="E41" s="148">
        <v>0</v>
      </c>
      <c r="F41" s="167">
        <v>0</v>
      </c>
      <c r="G41" s="266"/>
      <c r="H41" s="267"/>
    </row>
    <row r="42" spans="1:8" ht="12.75">
      <c r="A42" s="41">
        <f>'2020-2 (п. 1-7)'!A87</f>
        <v>2420</v>
      </c>
      <c r="B42" s="41" t="str">
        <f>'2020-2 (п. 1-7)'!B87</f>
        <v>Обслуговування зовнішніх боргових зобов'язань</v>
      </c>
      <c r="C42" s="167">
        <f>'2020-2 (п. 1-7)'!C87</f>
        <v>0</v>
      </c>
      <c r="D42" s="167">
        <f>'2020-2 (п. 1-7)'!J87</f>
        <v>0</v>
      </c>
      <c r="E42" s="148">
        <v>0</v>
      </c>
      <c r="F42" s="167">
        <v>0</v>
      </c>
      <c r="G42" s="266"/>
      <c r="H42" s="267"/>
    </row>
    <row r="43" spans="1:8" ht="12.75">
      <c r="A43" s="41">
        <f>'2020-2 (п. 1-7)'!A88</f>
        <v>2600</v>
      </c>
      <c r="B43" s="41" t="str">
        <f>'2020-2 (п. 1-7)'!B88</f>
        <v>Поточні трансферти</v>
      </c>
      <c r="C43" s="167">
        <f>'2020-2 (п. 1-7)'!C88</f>
        <v>0</v>
      </c>
      <c r="D43" s="167">
        <f>'2020-2 (п. 1-7)'!J88</f>
        <v>0</v>
      </c>
      <c r="E43" s="148">
        <f>+E44+E45+E46</f>
        <v>0</v>
      </c>
      <c r="F43" s="167">
        <v>0</v>
      </c>
      <c r="G43" s="266"/>
      <c r="H43" s="267"/>
    </row>
    <row r="44" spans="1:8" ht="24">
      <c r="A44" s="41">
        <f>'2020-2 (п. 1-7)'!A89</f>
        <v>2610</v>
      </c>
      <c r="B44" s="41" t="str">
        <f>'2020-2 (п. 1-7)'!B89</f>
        <v>Субсидіє та поточні трансферти підприємствам  (установам, організаціям)</v>
      </c>
      <c r="C44" s="167">
        <f>'2020-2 (п. 1-7)'!C89</f>
        <v>0</v>
      </c>
      <c r="D44" s="167">
        <f>'2020-2 (п. 1-7)'!J89</f>
        <v>0</v>
      </c>
      <c r="E44" s="149">
        <v>0</v>
      </c>
      <c r="F44" s="167">
        <v>0</v>
      </c>
      <c r="G44" s="266"/>
      <c r="H44" s="267"/>
    </row>
    <row r="45" spans="1:8" ht="24">
      <c r="A45" s="41">
        <f>'2020-2 (п. 1-7)'!A90</f>
        <v>2620</v>
      </c>
      <c r="B45" s="41" t="str">
        <f>'2020-2 (п. 1-7)'!B90</f>
        <v>Трансферти органам державного управління інших рівнів</v>
      </c>
      <c r="C45" s="167">
        <f>'2020-2 (п. 1-7)'!C90</f>
        <v>0</v>
      </c>
      <c r="D45" s="167">
        <f>'2020-2 (п. 1-7)'!J90</f>
        <v>0</v>
      </c>
      <c r="E45" s="149">
        <v>0</v>
      </c>
      <c r="F45" s="167">
        <v>0</v>
      </c>
      <c r="G45" s="266"/>
      <c r="H45" s="267"/>
    </row>
    <row r="46" spans="1:8" ht="24">
      <c r="A46" s="41">
        <f>'2020-2 (п. 1-7)'!A91</f>
        <v>2630</v>
      </c>
      <c r="B46" s="41" t="str">
        <f>'2020-2 (п. 1-7)'!B91</f>
        <v>Трансферти урядам зарубіжних країн та міжнародним організаціям</v>
      </c>
      <c r="C46" s="167">
        <f>'2020-2 (п. 1-7)'!C91</f>
        <v>0</v>
      </c>
      <c r="D46" s="167">
        <f>'2020-2 (п. 1-7)'!J91</f>
        <v>0</v>
      </c>
      <c r="E46" s="149">
        <v>0</v>
      </c>
      <c r="F46" s="167">
        <v>0</v>
      </c>
      <c r="G46" s="266"/>
      <c r="H46" s="267"/>
    </row>
    <row r="47" spans="1:8" ht="12.75">
      <c r="A47" s="41">
        <f>'2020-2 (п. 1-7)'!A92</f>
        <v>2700</v>
      </c>
      <c r="B47" s="41" t="str">
        <f>'2020-2 (п. 1-7)'!B92</f>
        <v>Соціальне забезпечення</v>
      </c>
      <c r="C47" s="167">
        <f>'2020-2 (п. 1-7)'!C92</f>
        <v>0</v>
      </c>
      <c r="D47" s="167">
        <f>'2020-2 (п. 1-7)'!J92</f>
        <v>0</v>
      </c>
      <c r="E47" s="148">
        <f>+E48+E49+E50</f>
        <v>0</v>
      </c>
      <c r="F47" s="167">
        <v>0</v>
      </c>
      <c r="G47" s="266"/>
      <c r="H47" s="267"/>
    </row>
    <row r="48" spans="1:8" ht="12.75">
      <c r="A48" s="41">
        <f>'2020-2 (п. 1-7)'!A93</f>
        <v>2710</v>
      </c>
      <c r="B48" s="41" t="str">
        <f>'2020-2 (п. 1-7)'!B93</f>
        <v>Виплата пенсій і допомоги</v>
      </c>
      <c r="C48" s="167">
        <f>'2020-2 (п. 1-7)'!C93</f>
        <v>0</v>
      </c>
      <c r="D48" s="167">
        <f>'2020-2 (п. 1-7)'!J93</f>
        <v>0</v>
      </c>
      <c r="E48" s="149">
        <v>0</v>
      </c>
      <c r="F48" s="167">
        <v>0</v>
      </c>
      <c r="G48" s="266"/>
      <c r="H48" s="267"/>
    </row>
    <row r="49" spans="1:8" ht="12.75">
      <c r="A49" s="41">
        <f>'2020-2 (п. 1-7)'!A94</f>
        <v>2720</v>
      </c>
      <c r="B49" s="41" t="str">
        <f>'2020-2 (п. 1-7)'!B94</f>
        <v>Стипендії</v>
      </c>
      <c r="C49" s="167">
        <f>'2020-2 (п. 1-7)'!C94</f>
        <v>0</v>
      </c>
      <c r="D49" s="167">
        <f>'2020-2 (п. 1-7)'!J94</f>
        <v>0</v>
      </c>
      <c r="E49" s="149">
        <v>0</v>
      </c>
      <c r="F49" s="167">
        <v>0</v>
      </c>
      <c r="G49" s="266"/>
      <c r="H49" s="267"/>
    </row>
    <row r="50" spans="1:8" ht="12.75">
      <c r="A50" s="41">
        <f>'2020-2 (п. 1-7)'!A95</f>
        <v>2730</v>
      </c>
      <c r="B50" s="41" t="str">
        <f>'2020-2 (п. 1-7)'!B95</f>
        <v>Інші виплати населенню</v>
      </c>
      <c r="C50" s="167">
        <f>'2020-2 (п. 1-7)'!C95</f>
        <v>0</v>
      </c>
      <c r="D50" s="167">
        <f>'2020-2 (п. 1-7)'!J95</f>
        <v>0</v>
      </c>
      <c r="E50" s="149">
        <v>0</v>
      </c>
      <c r="F50" s="167">
        <v>0</v>
      </c>
      <c r="G50" s="266"/>
      <c r="H50" s="267"/>
    </row>
    <row r="51" spans="1:8" ht="12.75">
      <c r="A51" s="41">
        <f>'2020-2 (п. 1-7)'!A96</f>
        <v>2800</v>
      </c>
      <c r="B51" s="41" t="str">
        <f>'2020-2 (п. 1-7)'!B96</f>
        <v>Інші видатки</v>
      </c>
      <c r="C51" s="167">
        <f>'2020-2 (п. 1-7)'!C96</f>
        <v>1762</v>
      </c>
      <c r="D51" s="167">
        <f>'2020-2 (п. 1-7)'!J96</f>
        <v>3200</v>
      </c>
      <c r="E51" s="149">
        <v>3400</v>
      </c>
      <c r="F51" s="167">
        <v>-200</v>
      </c>
      <c r="G51" s="266"/>
      <c r="H51" s="267"/>
    </row>
    <row r="52" spans="1:8" ht="12.75">
      <c r="A52" s="41">
        <f>'2020-2 (п. 1-7)'!A97</f>
        <v>0</v>
      </c>
      <c r="B52" s="41" t="str">
        <f>'2020-2 (п. 1-7)'!B97</f>
        <v>ВСЬОГО</v>
      </c>
      <c r="C52" s="167">
        <f>'2020-2 (п. 1-7)'!C97</f>
        <v>2092444.94</v>
      </c>
      <c r="D52" s="167">
        <f>'2020-2 (п. 1-7)'!J97</f>
        <v>3220200</v>
      </c>
      <c r="E52" s="150">
        <f>E18</f>
        <v>2758000</v>
      </c>
      <c r="F52" s="167">
        <v>894700</v>
      </c>
      <c r="G52" s="266"/>
      <c r="H52" s="267"/>
    </row>
    <row r="53" spans="1:8" ht="12.75">
      <c r="A53" s="41">
        <f>'2020-2 (п. 1-7)'!A98</f>
        <v>3000</v>
      </c>
      <c r="B53" s="41" t="str">
        <f>'2020-2 (п. 1-7)'!B98</f>
        <v>Капітальні видатки</v>
      </c>
      <c r="C53" s="167">
        <f>'2020-2 (п. 1-7)'!C98</f>
        <v>0</v>
      </c>
      <c r="D53" s="167">
        <f>'2020-2 (п. 1-7)'!J98</f>
        <v>0</v>
      </c>
      <c r="E53" s="149">
        <v>0</v>
      </c>
      <c r="F53" s="167">
        <v>0</v>
      </c>
      <c r="G53" s="266"/>
      <c r="H53" s="267"/>
    </row>
    <row r="54" spans="1:8" ht="12.75">
      <c r="A54" s="41">
        <f>'2020-2 (п. 1-7)'!A99</f>
        <v>3100</v>
      </c>
      <c r="B54" s="41" t="str">
        <f>'2020-2 (п. 1-7)'!B99</f>
        <v>Придбання основного капіталу</v>
      </c>
      <c r="C54" s="167">
        <f>'2020-2 (п. 1-7)'!C99</f>
        <v>0</v>
      </c>
      <c r="D54" s="167">
        <f>'2020-2 (п. 1-7)'!J99</f>
        <v>0</v>
      </c>
      <c r="E54" s="149">
        <v>0</v>
      </c>
      <c r="F54" s="167">
        <v>0</v>
      </c>
      <c r="G54" s="266"/>
      <c r="H54" s="267"/>
    </row>
    <row r="55" spans="1:8" ht="24">
      <c r="A55" s="41">
        <f>'2020-2 (п. 1-7)'!A100</f>
        <v>3110</v>
      </c>
      <c r="B55" s="41" t="str">
        <f>'2020-2 (п. 1-7)'!B100</f>
        <v>Придбання обладнання і предметів довгострокового  користування</v>
      </c>
      <c r="C55" s="167">
        <f>'2020-2 (п. 1-7)'!C100</f>
        <v>0</v>
      </c>
      <c r="D55" s="167">
        <f>'2020-2 (п. 1-7)'!J100</f>
        <v>0</v>
      </c>
      <c r="E55" s="149">
        <v>0</v>
      </c>
      <c r="F55" s="167">
        <v>50000</v>
      </c>
      <c r="G55" s="266"/>
      <c r="H55" s="267"/>
    </row>
    <row r="56" spans="1:8" ht="12.75">
      <c r="A56" s="41">
        <f>'2020-2 (п. 1-7)'!A101</f>
        <v>3120</v>
      </c>
      <c r="B56" s="41" t="str">
        <f>'2020-2 (п. 1-7)'!B101</f>
        <v>Капітальне будівництво (придбання)</v>
      </c>
      <c r="C56" s="167">
        <f>'2020-2 (п. 1-7)'!C101</f>
        <v>0</v>
      </c>
      <c r="D56" s="167">
        <f>'2020-2 (п. 1-7)'!J101</f>
        <v>0</v>
      </c>
      <c r="E56" s="149">
        <v>0</v>
      </c>
      <c r="F56" s="167">
        <v>0</v>
      </c>
      <c r="G56" s="266"/>
      <c r="H56" s="267"/>
    </row>
    <row r="57" spans="1:8" ht="12.75">
      <c r="A57" s="41">
        <f>'2020-2 (п. 1-7)'!A102</f>
        <v>3121</v>
      </c>
      <c r="B57" s="41" t="str">
        <f>'2020-2 (п. 1-7)'!B102</f>
        <v>Капітальне будівництво (придбання) житла</v>
      </c>
      <c r="C57" s="167">
        <f>'2020-2 (п. 1-7)'!C102</f>
        <v>0</v>
      </c>
      <c r="D57" s="167">
        <f>'2020-2 (п. 1-7)'!J102</f>
        <v>0</v>
      </c>
      <c r="E57" s="149">
        <v>0</v>
      </c>
      <c r="F57" s="167">
        <v>0</v>
      </c>
      <c r="G57" s="266"/>
      <c r="H57" s="267"/>
    </row>
    <row r="58" spans="1:8" ht="12.75">
      <c r="A58" s="41">
        <f>'2020-2 (п. 1-7)'!A103</f>
        <v>3122</v>
      </c>
      <c r="B58" s="41" t="str">
        <f>'2020-2 (п. 1-7)'!B103</f>
        <v>Капітальне будівництво (придбання) інших об'єктів</v>
      </c>
      <c r="C58" s="167">
        <f>'2020-2 (п. 1-7)'!C103</f>
        <v>0</v>
      </c>
      <c r="D58" s="167">
        <f>'2020-2 (п. 1-7)'!J103</f>
        <v>0</v>
      </c>
      <c r="E58" s="149">
        <v>0</v>
      </c>
      <c r="F58" s="167">
        <v>0</v>
      </c>
      <c r="G58" s="266"/>
      <c r="H58" s="267"/>
    </row>
    <row r="59" spans="1:8" ht="12.75">
      <c r="A59" s="41">
        <f>'2020-2 (п. 1-7)'!A104</f>
        <v>3130</v>
      </c>
      <c r="B59" s="41" t="str">
        <f>'2020-2 (п. 1-7)'!B104</f>
        <v>Капітальний ремонт</v>
      </c>
      <c r="C59" s="167">
        <f>'2020-2 (п. 1-7)'!C104</f>
        <v>0</v>
      </c>
      <c r="D59" s="167">
        <f>'2020-2 (п. 1-7)'!J104</f>
        <v>0</v>
      </c>
      <c r="E59" s="149">
        <v>0</v>
      </c>
      <c r="F59" s="167">
        <v>0</v>
      </c>
      <c r="G59" s="266"/>
      <c r="H59" s="267"/>
    </row>
    <row r="60" spans="1:8" ht="12.75">
      <c r="A60" s="41">
        <f>'2020-2 (п. 1-7)'!A105</f>
        <v>3131</v>
      </c>
      <c r="B60" s="41" t="str">
        <f>'2020-2 (п. 1-7)'!B105</f>
        <v>Капітальний ремонт житлового фонду (приміщень)</v>
      </c>
      <c r="C60" s="167">
        <f>'2020-2 (п. 1-7)'!C105</f>
        <v>0</v>
      </c>
      <c r="D60" s="167">
        <f>'2020-2 (п. 1-7)'!J105</f>
        <v>0</v>
      </c>
      <c r="E60" s="149">
        <v>0</v>
      </c>
      <c r="F60" s="167">
        <v>0</v>
      </c>
      <c r="G60" s="266"/>
      <c r="H60" s="267"/>
    </row>
    <row r="61" spans="1:8" ht="12.75">
      <c r="A61" s="41">
        <f>'2020-2 (п. 1-7)'!A106</f>
        <v>3132</v>
      </c>
      <c r="B61" s="41" t="str">
        <f>'2020-2 (п. 1-7)'!B106</f>
        <v>Капітальний ремонт інших об'єктів</v>
      </c>
      <c r="C61" s="167">
        <f>'2020-2 (п. 1-7)'!C106</f>
        <v>0</v>
      </c>
      <c r="D61" s="167">
        <f>'2020-2 (п. 1-7)'!J106</f>
        <v>0</v>
      </c>
      <c r="E61" s="149">
        <v>0</v>
      </c>
      <c r="F61" s="167">
        <v>0</v>
      </c>
      <c r="G61" s="266"/>
      <c r="H61" s="267"/>
    </row>
    <row r="62" spans="1:8" ht="12.75">
      <c r="A62" s="41">
        <f>'2020-2 (п. 1-7)'!A107</f>
        <v>3140</v>
      </c>
      <c r="B62" s="41" t="str">
        <f>'2020-2 (п. 1-7)'!B107</f>
        <v>Реконструкція та реставрація</v>
      </c>
      <c r="C62" s="167">
        <f>'2020-2 (п. 1-7)'!C107</f>
        <v>0</v>
      </c>
      <c r="D62" s="167">
        <f>'2020-2 (п. 1-7)'!J107</f>
        <v>0</v>
      </c>
      <c r="E62" s="149">
        <v>0</v>
      </c>
      <c r="F62" s="167">
        <v>0</v>
      </c>
      <c r="G62" s="266"/>
      <c r="H62" s="267"/>
    </row>
    <row r="63" spans="1:8" ht="12.75">
      <c r="A63" s="41">
        <f>'2020-2 (п. 1-7)'!A108</f>
        <v>3141</v>
      </c>
      <c r="B63" s="41" t="str">
        <f>'2020-2 (п. 1-7)'!B108</f>
        <v>Реконструкція житлового фонду (приміщень)</v>
      </c>
      <c r="C63" s="167">
        <f>'2020-2 (п. 1-7)'!C108</f>
        <v>0</v>
      </c>
      <c r="D63" s="167">
        <f>'2020-2 (п. 1-7)'!J108</f>
        <v>0</v>
      </c>
      <c r="E63" s="149">
        <v>0</v>
      </c>
      <c r="F63" s="167">
        <v>0</v>
      </c>
      <c r="G63" s="266"/>
      <c r="H63" s="267"/>
    </row>
    <row r="64" spans="1:8" ht="12.75">
      <c r="A64" s="41">
        <f>'2020-2 (п. 1-7)'!A109</f>
        <v>3142</v>
      </c>
      <c r="B64" s="41" t="str">
        <f>'2020-2 (п. 1-7)'!B109</f>
        <v>Реконструкція та реставрація інших об'єктів</v>
      </c>
      <c r="C64" s="167">
        <f>'2020-2 (п. 1-7)'!C109</f>
        <v>0</v>
      </c>
      <c r="D64" s="167">
        <f>'2020-2 (п. 1-7)'!J109</f>
        <v>0</v>
      </c>
      <c r="E64" s="149">
        <v>0</v>
      </c>
      <c r="F64" s="167">
        <v>0</v>
      </c>
      <c r="G64" s="266"/>
      <c r="H64" s="267"/>
    </row>
    <row r="65" spans="1:8" ht="12.75">
      <c r="A65" s="41">
        <f>'2020-2 (п. 1-7)'!A110</f>
        <v>3143</v>
      </c>
      <c r="B65" s="41" t="str">
        <f>'2020-2 (п. 1-7)'!B110</f>
        <v>Реставрація пам'яток культури, історії та архітектури</v>
      </c>
      <c r="C65" s="167">
        <f>'2020-2 (п. 1-7)'!C110</f>
        <v>0</v>
      </c>
      <c r="D65" s="167">
        <f>'2020-2 (п. 1-7)'!J110</f>
        <v>0</v>
      </c>
      <c r="E65" s="149">
        <v>0</v>
      </c>
      <c r="F65" s="167">
        <v>0</v>
      </c>
      <c r="G65" s="266"/>
      <c r="H65" s="267"/>
    </row>
    <row r="66" spans="1:8" ht="12.75">
      <c r="A66" s="41">
        <f>'2020-2 (п. 1-7)'!A111</f>
        <v>3150</v>
      </c>
      <c r="B66" s="41" t="str">
        <f>'2020-2 (п. 1-7)'!B111</f>
        <v>Створення державних запасів і резервів</v>
      </c>
      <c r="C66" s="167">
        <f>'2020-2 (п. 1-7)'!C111</f>
        <v>0</v>
      </c>
      <c r="D66" s="167">
        <f>'2020-2 (п. 1-7)'!J111</f>
        <v>0</v>
      </c>
      <c r="E66" s="149">
        <v>0</v>
      </c>
      <c r="F66" s="167">
        <v>0</v>
      </c>
      <c r="G66" s="266"/>
      <c r="H66" s="267"/>
    </row>
    <row r="67" spans="1:8" ht="12.75">
      <c r="A67" s="41">
        <f>'2020-2 (п. 1-7)'!A112</f>
        <v>3160</v>
      </c>
      <c r="B67" s="41" t="str">
        <f>'2020-2 (п. 1-7)'!B112</f>
        <v>Придбання землі та нематеріальних активів</v>
      </c>
      <c r="C67" s="167">
        <f>'2020-2 (п. 1-7)'!C112</f>
        <v>0</v>
      </c>
      <c r="D67" s="167">
        <f>'2020-2 (п. 1-7)'!J112</f>
        <v>0</v>
      </c>
      <c r="E67" s="149">
        <v>0</v>
      </c>
      <c r="F67" s="167">
        <v>0</v>
      </c>
      <c r="G67" s="266"/>
      <c r="H67" s="267"/>
    </row>
    <row r="68" spans="1:8" ht="12.75">
      <c r="A68" s="41">
        <f>'2020-2 (п. 1-7)'!A113</f>
        <v>3200</v>
      </c>
      <c r="B68" s="41" t="str">
        <f>'2020-2 (п. 1-7)'!B113</f>
        <v>Капітальні трансферти</v>
      </c>
      <c r="C68" s="167">
        <f>'2020-2 (п. 1-7)'!C113</f>
        <v>0</v>
      </c>
      <c r="D68" s="167">
        <f>'2020-2 (п. 1-7)'!J113</f>
        <v>0</v>
      </c>
      <c r="E68" s="149">
        <v>0</v>
      </c>
      <c r="F68" s="167">
        <v>0</v>
      </c>
      <c r="G68" s="266"/>
      <c r="H68" s="267"/>
    </row>
    <row r="69" spans="1:8" ht="24">
      <c r="A69" s="41">
        <f>'2020-2 (п. 1-7)'!A114</f>
        <v>3210</v>
      </c>
      <c r="B69" s="41" t="str">
        <f>'2020-2 (п. 1-7)'!B114</f>
        <v>Капітальні трансферти підприємствам (установам, організаціям)</v>
      </c>
      <c r="C69" s="167">
        <f>'2020-2 (п. 1-7)'!C114</f>
        <v>0</v>
      </c>
      <c r="D69" s="167">
        <f>'2020-2 (п. 1-7)'!J114</f>
        <v>0</v>
      </c>
      <c r="E69" s="149">
        <v>0</v>
      </c>
      <c r="F69" s="167">
        <v>0</v>
      </c>
      <c r="G69" s="266"/>
      <c r="H69" s="267"/>
    </row>
    <row r="70" spans="1:8" ht="24">
      <c r="A70" s="41">
        <f>'2020-2 (п. 1-7)'!A115</f>
        <v>3220</v>
      </c>
      <c r="B70" s="41" t="str">
        <f>'2020-2 (п. 1-7)'!B115</f>
        <v>Капітальні трансферти органам державного управління інших рівнів</v>
      </c>
      <c r="C70" s="167">
        <f>'2020-2 (п. 1-7)'!C115</f>
        <v>0</v>
      </c>
      <c r="D70" s="167">
        <f>'2020-2 (п. 1-7)'!J115</f>
        <v>0</v>
      </c>
      <c r="E70" s="149">
        <v>0</v>
      </c>
      <c r="F70" s="167">
        <v>0</v>
      </c>
      <c r="G70" s="266"/>
      <c r="H70" s="267"/>
    </row>
    <row r="71" spans="1:8" ht="24">
      <c r="A71" s="41">
        <f>'2020-2 (п. 1-7)'!A116</f>
        <v>3230</v>
      </c>
      <c r="B71" s="41" t="str">
        <f>'2020-2 (п. 1-7)'!B116</f>
        <v>Капітальні трансферти урядам зарубіжних країн та міжнародним організаціям</v>
      </c>
      <c r="C71" s="167">
        <f>'2020-2 (п. 1-7)'!C116</f>
        <v>0</v>
      </c>
      <c r="D71" s="167">
        <f>'2020-2 (п. 1-7)'!J116</f>
        <v>0</v>
      </c>
      <c r="E71" s="149">
        <v>0</v>
      </c>
      <c r="F71" s="167">
        <v>0</v>
      </c>
      <c r="G71" s="266"/>
      <c r="H71" s="267"/>
    </row>
    <row r="72" spans="1:8" ht="12.75">
      <c r="A72" s="41">
        <f>'2020-2 (п. 1-7)'!A117</f>
        <v>3240</v>
      </c>
      <c r="B72" s="41" t="str">
        <f>'2020-2 (п. 1-7)'!B117</f>
        <v>Капітальні трансферти населенню</v>
      </c>
      <c r="C72" s="167">
        <f>'2020-2 (п. 1-7)'!C117</f>
        <v>0</v>
      </c>
      <c r="D72" s="167">
        <f>'2020-2 (п. 1-7)'!J117</f>
        <v>0</v>
      </c>
      <c r="E72" s="149">
        <v>0</v>
      </c>
      <c r="F72" s="167">
        <v>0</v>
      </c>
      <c r="G72" s="266"/>
      <c r="H72" s="267"/>
    </row>
    <row r="73" spans="1:8" ht="12.75">
      <c r="A73" s="41">
        <f>'2020-2 (п. 1-7)'!A118</f>
        <v>0</v>
      </c>
      <c r="B73" s="41" t="str">
        <f>'2020-2 (п. 1-7)'!B118</f>
        <v>ВСЬОГО</v>
      </c>
      <c r="C73" s="167">
        <f>'2020-2 (п. 1-7)'!C118</f>
        <v>0</v>
      </c>
      <c r="D73" s="167">
        <f>'2020-2 (п. 1-7)'!J118</f>
        <v>0</v>
      </c>
      <c r="E73" s="152">
        <f>SUM(E53:E72)</f>
        <v>0</v>
      </c>
      <c r="F73" s="167">
        <v>50000</v>
      </c>
      <c r="G73" s="266"/>
      <c r="H73" s="267"/>
    </row>
    <row r="74" spans="1:8" ht="12.75">
      <c r="A74" s="41">
        <f>'2020-2 (п. 1-7)'!A119</f>
        <v>0</v>
      </c>
      <c r="B74" s="41" t="str">
        <f>'2020-2 (п. 1-7)'!B119</f>
        <v>ВСЬОГО</v>
      </c>
      <c r="C74" s="167">
        <f>'2020-2 (п. 1-7)'!C119</f>
        <v>2092444.94</v>
      </c>
      <c r="D74" s="167">
        <f>'2020-2 (п. 1-7)'!J119</f>
        <v>3220200</v>
      </c>
      <c r="E74" s="152">
        <f>E52+E73</f>
        <v>2758000</v>
      </c>
      <c r="F74" s="167">
        <v>944700</v>
      </c>
      <c r="G74" s="268"/>
      <c r="H74" s="269"/>
    </row>
    <row r="75" spans="1:8" ht="15">
      <c r="A75" s="28" t="s">
        <v>164</v>
      </c>
      <c r="B75" s="28"/>
      <c r="C75" s="28"/>
      <c r="D75" s="28"/>
      <c r="E75" s="28"/>
      <c r="F75" s="28"/>
      <c r="G75" s="28"/>
      <c r="H75" s="63"/>
    </row>
    <row r="76" spans="1:8" ht="33" customHeight="1">
      <c r="A76" s="188" t="s">
        <v>117</v>
      </c>
      <c r="B76" s="188"/>
      <c r="C76" s="188"/>
      <c r="D76" s="188"/>
      <c r="E76" s="188"/>
      <c r="F76" s="188"/>
      <c r="G76" s="188"/>
      <c r="H76" s="188"/>
    </row>
    <row r="77" spans="1:8" ht="48">
      <c r="A77" s="26" t="s">
        <v>44</v>
      </c>
      <c r="B77" s="26" t="s">
        <v>0</v>
      </c>
      <c r="C77" s="26" t="s">
        <v>32</v>
      </c>
      <c r="D77" s="26" t="s">
        <v>33</v>
      </c>
      <c r="E77" s="26" t="s">
        <v>165</v>
      </c>
      <c r="F77" s="26" t="s">
        <v>166</v>
      </c>
      <c r="G77" s="63"/>
      <c r="H77" s="63"/>
    </row>
    <row r="78" spans="1:8" ht="13.5" thickBot="1">
      <c r="A78" s="39">
        <v>1</v>
      </c>
      <c r="B78" s="39">
        <v>2</v>
      </c>
      <c r="C78" s="39">
        <v>3</v>
      </c>
      <c r="D78" s="39">
        <v>4</v>
      </c>
      <c r="E78" s="39">
        <v>5</v>
      </c>
      <c r="F78" s="39">
        <v>6</v>
      </c>
      <c r="G78" s="63"/>
      <c r="H78" s="63"/>
    </row>
    <row r="79" spans="1:8" ht="39.75" thickTop="1">
      <c r="A79" s="100">
        <v>110150</v>
      </c>
      <c r="B79" s="101" t="s">
        <v>277</v>
      </c>
      <c r="C79" s="102"/>
      <c r="D79" s="102"/>
      <c r="E79" s="100"/>
      <c r="F79" s="100"/>
      <c r="G79" s="63"/>
      <c r="H79" s="63"/>
    </row>
    <row r="80" spans="1:8" ht="12.75">
      <c r="A80" s="100">
        <v>1</v>
      </c>
      <c r="B80" s="101" t="s">
        <v>34</v>
      </c>
      <c r="C80" s="101"/>
      <c r="D80" s="101"/>
      <c r="E80" s="100"/>
      <c r="F80" s="100"/>
      <c r="G80" s="63"/>
      <c r="H80" s="63"/>
    </row>
    <row r="81" spans="1:8" ht="12.75">
      <c r="A81" s="100"/>
      <c r="B81" s="107" t="s">
        <v>278</v>
      </c>
      <c r="C81" s="108" t="s">
        <v>279</v>
      </c>
      <c r="D81" s="108" t="s">
        <v>280</v>
      </c>
      <c r="E81" s="102">
        <v>65</v>
      </c>
      <c r="F81" s="102">
        <v>65</v>
      </c>
      <c r="G81" s="63"/>
      <c r="H81" s="63"/>
    </row>
    <row r="82" spans="1:8" ht="26.25" hidden="1">
      <c r="A82" s="100"/>
      <c r="B82" s="107" t="s">
        <v>281</v>
      </c>
      <c r="C82" s="108" t="s">
        <v>282</v>
      </c>
      <c r="D82" s="108" t="s">
        <v>283</v>
      </c>
      <c r="E82" s="102">
        <v>100.6</v>
      </c>
      <c r="F82" s="102">
        <v>100.6</v>
      </c>
      <c r="G82" s="63"/>
      <c r="H82" s="63"/>
    </row>
    <row r="83" spans="1:8" ht="12.75">
      <c r="A83" s="100">
        <v>2</v>
      </c>
      <c r="B83" s="101" t="s">
        <v>35</v>
      </c>
      <c r="C83" s="101"/>
      <c r="D83" s="101"/>
      <c r="E83" s="102"/>
      <c r="F83" s="102"/>
      <c r="G83" s="63"/>
      <c r="H83" s="63"/>
    </row>
    <row r="84" spans="1:8" ht="39" hidden="1">
      <c r="A84" s="100"/>
      <c r="B84" s="107" t="s">
        <v>284</v>
      </c>
      <c r="C84" s="108" t="s">
        <v>285</v>
      </c>
      <c r="D84" s="108" t="s">
        <v>286</v>
      </c>
      <c r="E84" s="102">
        <v>0</v>
      </c>
      <c r="F84" s="102">
        <v>0</v>
      </c>
      <c r="G84" s="63"/>
      <c r="H84" s="63"/>
    </row>
    <row r="85" spans="1:8" ht="39">
      <c r="A85" s="100"/>
      <c r="B85" s="107" t="s">
        <v>287</v>
      </c>
      <c r="C85" s="108" t="s">
        <v>285</v>
      </c>
      <c r="D85" s="108" t="s">
        <v>286</v>
      </c>
      <c r="E85" s="102">
        <v>1600</v>
      </c>
      <c r="F85" s="102">
        <v>1600</v>
      </c>
      <c r="G85" s="63"/>
      <c r="H85" s="63"/>
    </row>
    <row r="86" spans="1:8" ht="26.25" hidden="1">
      <c r="A86" s="100"/>
      <c r="B86" s="111" t="s">
        <v>288</v>
      </c>
      <c r="C86" s="108" t="s">
        <v>285</v>
      </c>
      <c r="D86" s="108" t="s">
        <v>289</v>
      </c>
      <c r="E86" s="102">
        <v>15</v>
      </c>
      <c r="F86" s="102">
        <v>15</v>
      </c>
      <c r="G86" s="63"/>
      <c r="H86" s="63"/>
    </row>
    <row r="87" spans="1:8" ht="24">
      <c r="A87" s="100"/>
      <c r="B87" s="113" t="s">
        <v>96</v>
      </c>
      <c r="C87" s="108"/>
      <c r="D87" s="108"/>
      <c r="E87" s="102"/>
      <c r="F87" s="102"/>
      <c r="G87" s="63"/>
      <c r="H87" s="63"/>
    </row>
    <row r="88" spans="1:8" ht="12.75">
      <c r="A88" s="100">
        <v>3</v>
      </c>
      <c r="B88" s="101" t="s">
        <v>36</v>
      </c>
      <c r="C88" s="101"/>
      <c r="D88" s="101"/>
      <c r="E88" s="102"/>
      <c r="F88" s="102"/>
      <c r="G88" s="63"/>
      <c r="H88" s="63"/>
    </row>
    <row r="89" spans="1:8" ht="26.25">
      <c r="A89" s="100"/>
      <c r="B89" s="107" t="s">
        <v>290</v>
      </c>
      <c r="C89" s="108" t="s">
        <v>341</v>
      </c>
      <c r="D89" s="108" t="s">
        <v>291</v>
      </c>
      <c r="E89" s="171">
        <v>42431</v>
      </c>
      <c r="F89" s="171">
        <v>56965</v>
      </c>
      <c r="G89" s="63"/>
      <c r="H89" s="63"/>
    </row>
    <row r="90" spans="1:8" ht="26.25" hidden="1">
      <c r="A90" s="100"/>
      <c r="B90" s="107" t="s">
        <v>292</v>
      </c>
      <c r="C90" s="108" t="s">
        <v>293</v>
      </c>
      <c r="D90" s="108" t="s">
        <v>291</v>
      </c>
      <c r="E90" s="102">
        <v>1.9</v>
      </c>
      <c r="F90" s="102">
        <v>1.9</v>
      </c>
      <c r="G90" s="63"/>
      <c r="H90" s="63"/>
    </row>
    <row r="91" spans="1:8" ht="39">
      <c r="A91" s="100"/>
      <c r="B91" s="107" t="s">
        <v>294</v>
      </c>
      <c r="C91" s="108" t="s">
        <v>285</v>
      </c>
      <c r="D91" s="108" t="s">
        <v>291</v>
      </c>
      <c r="E91" s="115">
        <v>24.6</v>
      </c>
      <c r="F91" s="115">
        <v>24.6</v>
      </c>
      <c r="G91" s="63"/>
      <c r="H91" s="63"/>
    </row>
    <row r="92" spans="1:8" ht="24">
      <c r="A92" s="100"/>
      <c r="B92" s="113" t="s">
        <v>96</v>
      </c>
      <c r="C92" s="108"/>
      <c r="D92" s="108"/>
      <c r="E92" s="115"/>
      <c r="F92" s="115"/>
      <c r="G92" s="63"/>
      <c r="H92" s="63"/>
    </row>
    <row r="93" spans="1:8" ht="12.75">
      <c r="A93" s="100">
        <v>4</v>
      </c>
      <c r="B93" s="101" t="s">
        <v>37</v>
      </c>
      <c r="C93" s="101"/>
      <c r="D93" s="101"/>
      <c r="E93" s="102"/>
      <c r="F93" s="102"/>
      <c r="G93" s="63"/>
      <c r="H93" s="63"/>
    </row>
    <row r="94" spans="1:8" ht="12.75">
      <c r="A94" s="100"/>
      <c r="B94" s="107" t="s">
        <v>295</v>
      </c>
      <c r="C94" s="108" t="s">
        <v>296</v>
      </c>
      <c r="D94" s="108" t="s">
        <v>291</v>
      </c>
      <c r="E94" s="102">
        <v>100</v>
      </c>
      <c r="F94" s="102">
        <v>100</v>
      </c>
      <c r="G94" s="63"/>
      <c r="H94" s="63"/>
    </row>
    <row r="95" spans="1:8" ht="12.75" hidden="1">
      <c r="A95" s="100"/>
      <c r="B95" s="107" t="s">
        <v>297</v>
      </c>
      <c r="C95" s="108" t="s">
        <v>296</v>
      </c>
      <c r="D95" s="108" t="s">
        <v>291</v>
      </c>
      <c r="E95" s="102">
        <v>100</v>
      </c>
      <c r="F95" s="102">
        <v>100</v>
      </c>
      <c r="G95" s="63"/>
      <c r="H95" s="63"/>
    </row>
    <row r="96" spans="1:8" ht="26.25">
      <c r="A96" s="100"/>
      <c r="B96" s="107" t="s">
        <v>298</v>
      </c>
      <c r="C96" s="108" t="s">
        <v>296</v>
      </c>
      <c r="D96" s="108" t="s">
        <v>291</v>
      </c>
      <c r="E96" s="102">
        <v>100</v>
      </c>
      <c r="F96" s="102">
        <v>100</v>
      </c>
      <c r="G96" s="63"/>
      <c r="H96" s="63"/>
    </row>
    <row r="97" spans="1:8" ht="12.75">
      <c r="A97" s="63"/>
      <c r="B97" s="63"/>
      <c r="C97" s="63"/>
      <c r="D97" s="63"/>
      <c r="E97" s="63"/>
      <c r="F97" s="63"/>
      <c r="G97" s="63"/>
      <c r="H97" s="63"/>
    </row>
    <row r="98" spans="1:8" ht="30.75" customHeight="1">
      <c r="A98" s="188" t="s">
        <v>167</v>
      </c>
      <c r="B98" s="188"/>
      <c r="C98" s="188"/>
      <c r="D98" s="188"/>
      <c r="E98" s="188"/>
      <c r="F98" s="188"/>
      <c r="G98" s="188"/>
      <c r="H98" s="188"/>
    </row>
    <row r="99" spans="1:8" ht="15">
      <c r="A99" s="64"/>
      <c r="B99" s="64"/>
      <c r="C99" s="64"/>
      <c r="D99" s="64"/>
      <c r="E99" s="64"/>
      <c r="F99" s="64"/>
      <c r="G99" s="64"/>
      <c r="H99" s="64"/>
    </row>
    <row r="100" spans="1:8" ht="12.75">
      <c r="A100" s="270" t="s">
        <v>315</v>
      </c>
      <c r="B100" s="271"/>
      <c r="C100" s="271"/>
      <c r="D100" s="271"/>
      <c r="E100" s="271"/>
      <c r="F100" s="271"/>
      <c r="G100" s="271"/>
      <c r="H100" s="271"/>
    </row>
    <row r="101" spans="1:8" ht="192" customHeight="1">
      <c r="A101" s="272"/>
      <c r="B101" s="273"/>
      <c r="C101" s="273"/>
      <c r="D101" s="273"/>
      <c r="E101" s="273"/>
      <c r="F101" s="273"/>
      <c r="G101" s="273"/>
      <c r="H101" s="273"/>
    </row>
    <row r="102" spans="1:8" ht="15">
      <c r="A102" s="66" t="s">
        <v>113</v>
      </c>
      <c r="B102" s="66"/>
      <c r="C102" s="66"/>
      <c r="D102" s="66"/>
      <c r="E102" s="66"/>
      <c r="F102" s="66"/>
      <c r="G102" s="66"/>
      <c r="H102" s="66"/>
    </row>
    <row r="103" spans="1:8" ht="12.75">
      <c r="A103" s="63"/>
      <c r="B103" s="63"/>
      <c r="C103" s="63"/>
      <c r="D103" s="63"/>
      <c r="E103" s="63"/>
      <c r="F103" s="63"/>
      <c r="G103" s="63"/>
      <c r="H103" s="16" t="s">
        <v>173</v>
      </c>
    </row>
    <row r="104" spans="1:8" s="7" customFormat="1" ht="12.75" customHeight="1">
      <c r="A104" s="49" t="s">
        <v>4</v>
      </c>
      <c r="B104" s="67"/>
      <c r="C104" s="121">
        <f>C74</f>
        <v>2092444.94</v>
      </c>
      <c r="D104" s="121">
        <f>D74</f>
        <v>3220200</v>
      </c>
      <c r="E104" s="121">
        <f>E74</f>
        <v>2758000</v>
      </c>
      <c r="F104" s="121">
        <f>F74</f>
        <v>944700</v>
      </c>
      <c r="G104" s="283"/>
      <c r="H104" s="283"/>
    </row>
    <row r="105" spans="8:11" ht="15">
      <c r="H105" s="28"/>
      <c r="I105" s="28"/>
      <c r="J105" s="28"/>
      <c r="K105" s="28"/>
    </row>
    <row r="106" spans="1:8" ht="30.75" customHeight="1">
      <c r="A106" s="188" t="s">
        <v>168</v>
      </c>
      <c r="B106" s="188"/>
      <c r="C106" s="188"/>
      <c r="D106" s="188"/>
      <c r="E106" s="188"/>
      <c r="F106" s="188"/>
      <c r="G106" s="188"/>
      <c r="H106" s="188"/>
    </row>
    <row r="107" spans="1:8" ht="12.75">
      <c r="A107" s="63"/>
      <c r="B107" s="63"/>
      <c r="C107" s="63"/>
      <c r="D107" s="63"/>
      <c r="E107" s="63"/>
      <c r="F107" s="63"/>
      <c r="G107" s="63"/>
      <c r="H107" s="16" t="s">
        <v>173</v>
      </c>
    </row>
    <row r="108" spans="1:8" ht="36.75" customHeight="1">
      <c r="A108" s="210" t="s">
        <v>47</v>
      </c>
      <c r="B108" s="232" t="s">
        <v>0</v>
      </c>
      <c r="C108" s="232" t="s">
        <v>82</v>
      </c>
      <c r="D108" s="232"/>
      <c r="E108" s="232" t="s">
        <v>137</v>
      </c>
      <c r="F108" s="232"/>
      <c r="G108" s="232" t="s">
        <v>169</v>
      </c>
      <c r="H108" s="232"/>
    </row>
    <row r="109" spans="1:8" ht="36" customHeight="1">
      <c r="A109" s="211"/>
      <c r="B109" s="232"/>
      <c r="C109" s="26" t="s">
        <v>69</v>
      </c>
      <c r="D109" s="26" t="s">
        <v>70</v>
      </c>
      <c r="E109" s="26" t="s">
        <v>69</v>
      </c>
      <c r="F109" s="26" t="s">
        <v>70</v>
      </c>
      <c r="G109" s="232"/>
      <c r="H109" s="232"/>
    </row>
    <row r="110" spans="1:8" ht="12.75">
      <c r="A110" s="119">
        <v>1</v>
      </c>
      <c r="B110" s="100">
        <v>2</v>
      </c>
      <c r="C110" s="120">
        <v>3</v>
      </c>
      <c r="D110" s="120">
        <v>4</v>
      </c>
      <c r="E110" s="120">
        <v>5</v>
      </c>
      <c r="F110" s="120">
        <v>6</v>
      </c>
      <c r="G110" s="278">
        <v>7</v>
      </c>
      <c r="H110" s="278"/>
    </row>
    <row r="111" spans="1:8" ht="12.75">
      <c r="A111" s="41">
        <f>'2020-2 (п. 1-7)'!A125</f>
        <v>2000</v>
      </c>
      <c r="B111" s="41" t="str">
        <f>'2020-2 (п. 1-7)'!B125</f>
        <v>Поточні видатки</v>
      </c>
      <c r="C111" s="167">
        <f>'2020-2 (п. 1-7)'!C125</f>
        <v>2777009.8</v>
      </c>
      <c r="D111" s="173" t="s">
        <v>301</v>
      </c>
      <c r="E111" s="168">
        <f>'2020-2 (п. 1-7)'!J125</f>
        <v>2794947.4594</v>
      </c>
      <c r="F111" s="140" t="s">
        <v>301</v>
      </c>
      <c r="G111" s="280" t="s">
        <v>301</v>
      </c>
      <c r="H111" s="281"/>
    </row>
    <row r="112" spans="1:8" ht="12.75">
      <c r="A112" s="41">
        <f>'2020-2 (п. 1-7)'!A126</f>
        <v>2100</v>
      </c>
      <c r="B112" s="41" t="str">
        <f>'2020-2 (п. 1-7)'!B126</f>
        <v>Оплата праці і нарахування на заробітну плату</v>
      </c>
      <c r="C112" s="167">
        <f>'2020-2 (п. 1-7)'!C126</f>
        <v>2448100</v>
      </c>
      <c r="D112" s="173" t="s">
        <v>301</v>
      </c>
      <c r="E112" s="168">
        <f>'2020-2 (п. 1-7)'!J126</f>
        <v>2448100</v>
      </c>
      <c r="F112" s="140" t="s">
        <v>301</v>
      </c>
      <c r="G112" s="280" t="s">
        <v>301</v>
      </c>
      <c r="H112" s="281"/>
    </row>
    <row r="113" spans="1:8" ht="12.75">
      <c r="A113" s="41">
        <f>'2020-2 (п. 1-7)'!A127</f>
        <v>2110</v>
      </c>
      <c r="B113" s="41" t="str">
        <f>'2020-2 (п. 1-7)'!B127</f>
        <v>Оплата праці</v>
      </c>
      <c r="C113" s="167">
        <f>'2020-2 (п. 1-7)'!C127</f>
        <v>2006600</v>
      </c>
      <c r="D113" s="173" t="s">
        <v>301</v>
      </c>
      <c r="E113" s="168">
        <f>'2020-2 (п. 1-7)'!J127</f>
        <v>2006600</v>
      </c>
      <c r="F113" s="140" t="s">
        <v>301</v>
      </c>
      <c r="G113" s="280" t="s">
        <v>301</v>
      </c>
      <c r="H113" s="281"/>
    </row>
    <row r="114" spans="1:8" ht="12.75">
      <c r="A114" s="41">
        <f>'2020-2 (п. 1-7)'!A128</f>
        <v>2111</v>
      </c>
      <c r="B114" s="41" t="str">
        <f>'2020-2 (п. 1-7)'!B128</f>
        <v>Заробітна плата</v>
      </c>
      <c r="C114" s="167">
        <f>'2020-2 (п. 1-7)'!C128</f>
        <v>2006600</v>
      </c>
      <c r="D114" s="173" t="s">
        <v>301</v>
      </c>
      <c r="E114" s="168">
        <f>'2020-2 (п. 1-7)'!J128</f>
        <v>0</v>
      </c>
      <c r="F114" s="140" t="s">
        <v>301</v>
      </c>
      <c r="G114" s="280" t="s">
        <v>301</v>
      </c>
      <c r="H114" s="281"/>
    </row>
    <row r="115" spans="1:8" ht="12.75">
      <c r="A115" s="41">
        <f>'2020-2 (п. 1-7)'!A129</f>
        <v>2112</v>
      </c>
      <c r="B115" s="41" t="str">
        <f>'2020-2 (п. 1-7)'!B129</f>
        <v>Грошове забезпечення військослужбовців</v>
      </c>
      <c r="C115" s="167">
        <f>'2020-2 (п. 1-7)'!C129</f>
        <v>0</v>
      </c>
      <c r="D115" s="173" t="s">
        <v>301</v>
      </c>
      <c r="E115" s="168">
        <f>'2020-2 (п. 1-7)'!J129</f>
        <v>0</v>
      </c>
      <c r="F115" s="140" t="s">
        <v>301</v>
      </c>
      <c r="G115" s="280" t="s">
        <v>301</v>
      </c>
      <c r="H115" s="281"/>
    </row>
    <row r="116" spans="1:8" ht="12.75">
      <c r="A116" s="41">
        <f>'2020-2 (п. 1-7)'!A130</f>
        <v>2120</v>
      </c>
      <c r="B116" s="41" t="str">
        <f>'2020-2 (п. 1-7)'!B130</f>
        <v>Нарахування на оплату праці</v>
      </c>
      <c r="C116" s="167">
        <f>'2020-2 (п. 1-7)'!C130</f>
        <v>441500</v>
      </c>
      <c r="D116" s="173" t="s">
        <v>301</v>
      </c>
      <c r="E116" s="168">
        <f>'2020-2 (п. 1-7)'!J130</f>
        <v>441500</v>
      </c>
      <c r="F116" s="140" t="s">
        <v>301</v>
      </c>
      <c r="G116" s="280" t="s">
        <v>301</v>
      </c>
      <c r="H116" s="281"/>
    </row>
    <row r="117" spans="1:8" ht="12.75">
      <c r="A117" s="41">
        <f>'2020-2 (п. 1-7)'!A131</f>
        <v>2200</v>
      </c>
      <c r="B117" s="41" t="str">
        <f>'2020-2 (п. 1-7)'!B131</f>
        <v>Використання товарів і послуг</v>
      </c>
      <c r="C117" s="167">
        <f>'2020-2 (п. 1-7)'!C131</f>
        <v>325316</v>
      </c>
      <c r="D117" s="173" t="s">
        <v>301</v>
      </c>
      <c r="E117" s="168">
        <f>'2020-2 (п. 1-7)'!J131</f>
        <v>343063.18799999997</v>
      </c>
      <c r="F117" s="140" t="s">
        <v>301</v>
      </c>
      <c r="G117" s="280" t="s">
        <v>301</v>
      </c>
      <c r="H117" s="281"/>
    </row>
    <row r="118" spans="1:8" ht="12.75">
      <c r="A118" s="41">
        <f>'2020-2 (п. 1-7)'!A132</f>
        <v>2210</v>
      </c>
      <c r="B118" s="41" t="str">
        <f>'2020-2 (п. 1-7)'!B132</f>
        <v>Предмети, матеріали, обладнання та інвентар</v>
      </c>
      <c r="C118" s="167">
        <f>'2020-2 (п. 1-7)'!C132</f>
        <v>34458.2</v>
      </c>
      <c r="D118" s="173" t="s">
        <v>301</v>
      </c>
      <c r="E118" s="168">
        <f>'2020-2 (п. 1-7)'!J132</f>
        <v>36284.484599999996</v>
      </c>
      <c r="F118" s="140" t="s">
        <v>301</v>
      </c>
      <c r="G118" s="280" t="s">
        <v>301</v>
      </c>
      <c r="H118" s="281"/>
    </row>
    <row r="119" spans="1:8" ht="12.75">
      <c r="A119" s="41">
        <f>'2020-2 (п. 1-7)'!A133</f>
        <v>2220</v>
      </c>
      <c r="B119" s="41" t="str">
        <f>'2020-2 (п. 1-7)'!B133</f>
        <v>Медикаменти та перев'язувальні матеріали</v>
      </c>
      <c r="C119" s="167">
        <f>'2020-2 (п. 1-7)'!C133</f>
        <v>0</v>
      </c>
      <c r="D119" s="173" t="s">
        <v>301</v>
      </c>
      <c r="E119" s="168">
        <f>'2020-2 (п. 1-7)'!J133</f>
        <v>0</v>
      </c>
      <c r="F119" s="140" t="s">
        <v>301</v>
      </c>
      <c r="G119" s="280" t="s">
        <v>301</v>
      </c>
      <c r="H119" s="281"/>
    </row>
    <row r="120" spans="1:8" ht="12.75">
      <c r="A120" s="41">
        <f>'2020-2 (п. 1-7)'!A134</f>
        <v>2230</v>
      </c>
      <c r="B120" s="41" t="str">
        <f>'2020-2 (п. 1-7)'!B134</f>
        <v>Продукти харчування</v>
      </c>
      <c r="C120" s="167">
        <f>'2020-2 (п. 1-7)'!C134</f>
        <v>0</v>
      </c>
      <c r="D120" s="173" t="s">
        <v>301</v>
      </c>
      <c r="E120" s="168">
        <f>'2020-2 (п. 1-7)'!J134</f>
        <v>0</v>
      </c>
      <c r="F120" s="140" t="s">
        <v>301</v>
      </c>
      <c r="G120" s="280" t="s">
        <v>301</v>
      </c>
      <c r="H120" s="281"/>
    </row>
    <row r="121" spans="1:8" ht="12.75">
      <c r="A121" s="41">
        <f>'2020-2 (п. 1-7)'!A135</f>
        <v>2240</v>
      </c>
      <c r="B121" s="41" t="str">
        <f>'2020-2 (п. 1-7)'!B135</f>
        <v>Оплата послуг (крім комунальних)</v>
      </c>
      <c r="C121" s="167">
        <f>'2020-2 (п. 1-7)'!C135</f>
        <v>213196.9</v>
      </c>
      <c r="D121" s="173" t="s">
        <v>301</v>
      </c>
      <c r="E121" s="168">
        <f>'2020-2 (п. 1-7)'!J135</f>
        <v>224496.33569999997</v>
      </c>
      <c r="F121" s="140" t="s">
        <v>301</v>
      </c>
      <c r="G121" s="280" t="s">
        <v>301</v>
      </c>
      <c r="H121" s="281"/>
    </row>
    <row r="122" spans="1:8" ht="12.75">
      <c r="A122" s="41">
        <f>'2020-2 (п. 1-7)'!A136</f>
        <v>2250</v>
      </c>
      <c r="B122" s="41" t="str">
        <f>'2020-2 (п. 1-7)'!B136</f>
        <v>Видатки на відрядження</v>
      </c>
      <c r="C122" s="167">
        <f>'2020-2 (п. 1-7)'!C136</f>
        <v>14480.9</v>
      </c>
      <c r="D122" s="173" t="s">
        <v>301</v>
      </c>
      <c r="E122" s="168">
        <f>'2020-2 (п. 1-7)'!J136</f>
        <v>15248.3877</v>
      </c>
      <c r="F122" s="140" t="s">
        <v>301</v>
      </c>
      <c r="G122" s="280" t="s">
        <v>301</v>
      </c>
      <c r="H122" s="281"/>
    </row>
    <row r="123" spans="1:8" ht="12.75">
      <c r="A123" s="41">
        <f>'2020-2 (п. 1-7)'!A137</f>
        <v>2260</v>
      </c>
      <c r="B123" s="41" t="str">
        <f>'2020-2 (п. 1-7)'!B137</f>
        <v>Видатки та заходи спеціального призначення</v>
      </c>
      <c r="C123" s="167">
        <f>'2020-2 (п. 1-7)'!C137</f>
        <v>0</v>
      </c>
      <c r="D123" s="173" t="s">
        <v>301</v>
      </c>
      <c r="E123" s="168">
        <f>'2020-2 (п. 1-7)'!J137</f>
        <v>0</v>
      </c>
      <c r="F123" s="140" t="s">
        <v>301</v>
      </c>
      <c r="G123" s="280" t="s">
        <v>301</v>
      </c>
      <c r="H123" s="281"/>
    </row>
    <row r="124" spans="1:8" ht="12.75">
      <c r="A124" s="41">
        <f>'2020-2 (п. 1-7)'!A138</f>
        <v>2270</v>
      </c>
      <c r="B124" s="41" t="str">
        <f>'2020-2 (п. 1-7)'!B138</f>
        <v>Оплата комунальних послуг та енергоносієв</v>
      </c>
      <c r="C124" s="167">
        <f>'2020-2 (п. 1-7)'!C138</f>
        <v>63180.00000000001</v>
      </c>
      <c r="D124" s="173" t="s">
        <v>301</v>
      </c>
      <c r="E124" s="168">
        <f>'2020-2 (п. 1-7)'!J138</f>
        <v>67033.98000000001</v>
      </c>
      <c r="F124" s="140" t="s">
        <v>301</v>
      </c>
      <c r="G124" s="280" t="s">
        <v>301</v>
      </c>
      <c r="H124" s="281"/>
    </row>
    <row r="125" spans="1:8" ht="12.75">
      <c r="A125" s="41">
        <f>'2020-2 (п. 1-7)'!A139</f>
        <v>2271</v>
      </c>
      <c r="B125" s="41" t="str">
        <f>'2020-2 (п. 1-7)'!B139</f>
        <v>Оплата теплопостачання</v>
      </c>
      <c r="C125" s="167">
        <f>'2020-2 (п. 1-7)'!C139</f>
        <v>0</v>
      </c>
      <c r="D125" s="173" t="s">
        <v>301</v>
      </c>
      <c r="E125" s="168">
        <f>'2020-2 (п. 1-7)'!J139</f>
        <v>0</v>
      </c>
      <c r="F125" s="140" t="s">
        <v>301</v>
      </c>
      <c r="G125" s="280" t="s">
        <v>301</v>
      </c>
      <c r="H125" s="281"/>
    </row>
    <row r="126" spans="1:8" ht="12.75">
      <c r="A126" s="41">
        <f>'2020-2 (п. 1-7)'!A140</f>
        <v>2272</v>
      </c>
      <c r="B126" s="41" t="str">
        <f>'2020-2 (п. 1-7)'!B140</f>
        <v>Оплата водопостачання і водовідведення</v>
      </c>
      <c r="C126" s="167">
        <f>'2020-2 (п. 1-7)'!C140</f>
        <v>0</v>
      </c>
      <c r="D126" s="173" t="s">
        <v>301</v>
      </c>
      <c r="E126" s="168">
        <f>'2020-2 (п. 1-7)'!J140</f>
        <v>0</v>
      </c>
      <c r="F126" s="140" t="s">
        <v>301</v>
      </c>
      <c r="G126" s="280" t="s">
        <v>301</v>
      </c>
      <c r="H126" s="281"/>
    </row>
    <row r="127" spans="1:8" ht="12.75">
      <c r="A127" s="41">
        <f>'2020-2 (п. 1-7)'!A141</f>
        <v>2273</v>
      </c>
      <c r="B127" s="41" t="str">
        <f>'2020-2 (п. 1-7)'!B141</f>
        <v>Оплата електроенергії</v>
      </c>
      <c r="C127" s="167">
        <f>'2020-2 (п. 1-7)'!C141</f>
        <v>63180.00000000001</v>
      </c>
      <c r="D127" s="173" t="s">
        <v>301</v>
      </c>
      <c r="E127" s="168">
        <f>'2020-2 (п. 1-7)'!J141</f>
        <v>67033.98000000001</v>
      </c>
      <c r="F127" s="140" t="s">
        <v>301</v>
      </c>
      <c r="G127" s="280" t="s">
        <v>301</v>
      </c>
      <c r="H127" s="281"/>
    </row>
    <row r="128" spans="1:8" ht="12.75">
      <c r="A128" s="41">
        <f>'2020-2 (п. 1-7)'!A142</f>
        <v>2274</v>
      </c>
      <c r="B128" s="41" t="str">
        <f>'2020-2 (п. 1-7)'!B142</f>
        <v>Оплата природного газу</v>
      </c>
      <c r="C128" s="167">
        <f>'2020-2 (п. 1-7)'!C142</f>
        <v>0</v>
      </c>
      <c r="D128" s="173" t="s">
        <v>301</v>
      </c>
      <c r="E128" s="168">
        <f>'2020-2 (п. 1-7)'!J142</f>
        <v>0</v>
      </c>
      <c r="F128" s="140" t="s">
        <v>301</v>
      </c>
      <c r="G128" s="280" t="s">
        <v>301</v>
      </c>
      <c r="H128" s="281"/>
    </row>
    <row r="129" spans="1:8" ht="12.75">
      <c r="A129" s="41">
        <f>'2020-2 (п. 1-7)'!A143</f>
        <v>2275</v>
      </c>
      <c r="B129" s="41" t="str">
        <f>'2020-2 (п. 1-7)'!B143</f>
        <v>Оплата інших енергоносієв</v>
      </c>
      <c r="C129" s="167">
        <f>'2020-2 (п. 1-7)'!C143</f>
        <v>0</v>
      </c>
      <c r="D129" s="173" t="s">
        <v>301</v>
      </c>
      <c r="E129" s="168">
        <f>'2020-2 (п. 1-7)'!J143</f>
        <v>0</v>
      </c>
      <c r="F129" s="140" t="s">
        <v>301</v>
      </c>
      <c r="G129" s="280" t="s">
        <v>301</v>
      </c>
      <c r="H129" s="281"/>
    </row>
    <row r="130" spans="1:8" ht="24">
      <c r="A130" s="41">
        <f>'2020-2 (п. 1-7)'!A144</f>
        <v>2280</v>
      </c>
      <c r="B130" s="41" t="str">
        <f>'2020-2 (п. 1-7)'!B144</f>
        <v>Дослідження і розробки, видатки державного (регіонального) значення</v>
      </c>
      <c r="C130" s="167">
        <f>'2020-2 (п. 1-7)'!C144</f>
        <v>0</v>
      </c>
      <c r="D130" s="173" t="s">
        <v>301</v>
      </c>
      <c r="E130" s="168">
        <f>'2020-2 (п. 1-7)'!J144</f>
        <v>0</v>
      </c>
      <c r="F130" s="140" t="s">
        <v>301</v>
      </c>
      <c r="G130" s="280" t="s">
        <v>301</v>
      </c>
      <c r="H130" s="281"/>
    </row>
    <row r="131" spans="1:8" ht="24">
      <c r="A131" s="41">
        <f>'2020-2 (п. 1-7)'!A145</f>
        <v>2281</v>
      </c>
      <c r="B131" s="41" t="str">
        <f>'2020-2 (п. 1-7)'!B145</f>
        <v>Дослідження і розробки, окремі заходи розвитку по реалізації державних (регіональних) програм</v>
      </c>
      <c r="C131" s="167">
        <f>'2020-2 (п. 1-7)'!C145</f>
        <v>0</v>
      </c>
      <c r="D131" s="173" t="s">
        <v>301</v>
      </c>
      <c r="E131" s="168">
        <f>'2020-2 (п. 1-7)'!J145</f>
        <v>0</v>
      </c>
      <c r="F131" s="140" t="s">
        <v>301</v>
      </c>
      <c r="G131" s="280" t="s">
        <v>301</v>
      </c>
      <c r="H131" s="281"/>
    </row>
    <row r="132" spans="1:8" ht="24">
      <c r="A132" s="41">
        <f>'2020-2 (п. 1-7)'!A146</f>
        <v>2282</v>
      </c>
      <c r="B132" s="41" t="str">
        <f>'2020-2 (п. 1-7)'!B146</f>
        <v>Окремі заходи по реалізаціє державних (регіональних) програм, не віднесені до заходів розвитку</v>
      </c>
      <c r="C132" s="167">
        <f>'2020-2 (п. 1-7)'!C146</f>
        <v>0</v>
      </c>
      <c r="D132" s="173" t="s">
        <v>301</v>
      </c>
      <c r="E132" s="168">
        <f>'2020-2 (п. 1-7)'!J146</f>
        <v>0</v>
      </c>
      <c r="F132" s="140" t="s">
        <v>301</v>
      </c>
      <c r="G132" s="280" t="s">
        <v>301</v>
      </c>
      <c r="H132" s="281"/>
    </row>
    <row r="133" spans="1:8" ht="12.75">
      <c r="A133" s="41">
        <f>'2020-2 (п. 1-7)'!A147</f>
        <v>2400</v>
      </c>
      <c r="B133" s="41" t="str">
        <f>'2020-2 (п. 1-7)'!B147</f>
        <v>Обслуговування боргових зобов'язань</v>
      </c>
      <c r="C133" s="167">
        <f>'2020-2 (п. 1-7)'!C147</f>
        <v>0</v>
      </c>
      <c r="D133" s="173" t="s">
        <v>301</v>
      </c>
      <c r="E133" s="168">
        <f>'2020-2 (п. 1-7)'!J147</f>
        <v>0</v>
      </c>
      <c r="F133" s="140" t="s">
        <v>301</v>
      </c>
      <c r="G133" s="280" t="s">
        <v>301</v>
      </c>
      <c r="H133" s="281"/>
    </row>
    <row r="134" spans="1:8" ht="12.75">
      <c r="A134" s="41">
        <f>'2020-2 (п. 1-7)'!A148</f>
        <v>2410</v>
      </c>
      <c r="B134" s="41" t="str">
        <f>'2020-2 (п. 1-7)'!B148</f>
        <v>Обслуговування внутрішніх боргових зобов'язань</v>
      </c>
      <c r="C134" s="167">
        <f>'2020-2 (п. 1-7)'!C148</f>
        <v>0</v>
      </c>
      <c r="D134" s="173" t="s">
        <v>301</v>
      </c>
      <c r="E134" s="168">
        <f>'2020-2 (п. 1-7)'!J148</f>
        <v>0</v>
      </c>
      <c r="F134" s="140" t="s">
        <v>301</v>
      </c>
      <c r="G134" s="280" t="s">
        <v>301</v>
      </c>
      <c r="H134" s="281"/>
    </row>
    <row r="135" spans="1:8" ht="12.75">
      <c r="A135" s="41">
        <f>'2020-2 (п. 1-7)'!A149</f>
        <v>2420</v>
      </c>
      <c r="B135" s="41" t="str">
        <f>'2020-2 (п. 1-7)'!B149</f>
        <v>Обслуговування зовнішніх боргових зобов'язань</v>
      </c>
      <c r="C135" s="167">
        <f>'2020-2 (п. 1-7)'!C149</f>
        <v>0</v>
      </c>
      <c r="D135" s="173" t="s">
        <v>301</v>
      </c>
      <c r="E135" s="168">
        <f>'2020-2 (п. 1-7)'!J149</f>
        <v>0</v>
      </c>
      <c r="F135" s="140" t="s">
        <v>301</v>
      </c>
      <c r="G135" s="280" t="s">
        <v>301</v>
      </c>
      <c r="H135" s="281"/>
    </row>
    <row r="136" spans="1:8" ht="12.75">
      <c r="A136" s="41">
        <f>'2020-2 (п. 1-7)'!A150</f>
        <v>2600</v>
      </c>
      <c r="B136" s="41" t="str">
        <f>'2020-2 (п. 1-7)'!B150</f>
        <v>Поточні трансферти</v>
      </c>
      <c r="C136" s="167">
        <f>'2020-2 (п. 1-7)'!C150</f>
        <v>0</v>
      </c>
      <c r="D136" s="173" t="s">
        <v>301</v>
      </c>
      <c r="E136" s="168">
        <f>'2020-2 (п. 1-7)'!J150</f>
        <v>0</v>
      </c>
      <c r="F136" s="140" t="s">
        <v>301</v>
      </c>
      <c r="G136" s="280" t="s">
        <v>301</v>
      </c>
      <c r="H136" s="281"/>
    </row>
    <row r="137" spans="1:8" ht="24">
      <c r="A137" s="41">
        <f>'2020-2 (п. 1-7)'!A151</f>
        <v>2610</v>
      </c>
      <c r="B137" s="41" t="str">
        <f>'2020-2 (п. 1-7)'!B151</f>
        <v>Субсидіє та поточні трансферти підприємствам  (установам, організаціям)</v>
      </c>
      <c r="C137" s="167">
        <f>'2020-2 (п. 1-7)'!C151</f>
        <v>0</v>
      </c>
      <c r="D137" s="173" t="s">
        <v>301</v>
      </c>
      <c r="E137" s="168">
        <f>'2020-2 (п. 1-7)'!J151</f>
        <v>0</v>
      </c>
      <c r="F137" s="140" t="s">
        <v>301</v>
      </c>
      <c r="G137" s="280" t="s">
        <v>301</v>
      </c>
      <c r="H137" s="281"/>
    </row>
    <row r="138" spans="1:8" ht="24">
      <c r="A138" s="41">
        <f>'2020-2 (п. 1-7)'!A152</f>
        <v>2620</v>
      </c>
      <c r="B138" s="41" t="str">
        <f>'2020-2 (п. 1-7)'!B152</f>
        <v>Трансферти органам державного управління інших рівнів</v>
      </c>
      <c r="C138" s="167">
        <f>'2020-2 (п. 1-7)'!C152</f>
        <v>0</v>
      </c>
      <c r="D138" s="173" t="s">
        <v>301</v>
      </c>
      <c r="E138" s="168">
        <f>'2020-2 (п. 1-7)'!J152</f>
        <v>0</v>
      </c>
      <c r="F138" s="140" t="s">
        <v>301</v>
      </c>
      <c r="G138" s="280" t="s">
        <v>301</v>
      </c>
      <c r="H138" s="281"/>
    </row>
    <row r="139" spans="1:8" ht="24">
      <c r="A139" s="41">
        <f>'2020-2 (п. 1-7)'!A153</f>
        <v>2630</v>
      </c>
      <c r="B139" s="41" t="str">
        <f>'2020-2 (п. 1-7)'!B153</f>
        <v>Трансферти урядам зарубіжних країн та міжнародним організаціям</v>
      </c>
      <c r="C139" s="167">
        <f>'2020-2 (п. 1-7)'!C153</f>
        <v>0</v>
      </c>
      <c r="D139" s="173" t="s">
        <v>301</v>
      </c>
      <c r="E139" s="168">
        <f>'2020-2 (п. 1-7)'!J153</f>
        <v>0</v>
      </c>
      <c r="F139" s="140" t="s">
        <v>301</v>
      </c>
      <c r="G139" s="280" t="s">
        <v>301</v>
      </c>
      <c r="H139" s="281"/>
    </row>
    <row r="140" spans="1:8" ht="12.75">
      <c r="A140" s="41">
        <f>'2020-2 (п. 1-7)'!A154</f>
        <v>2700</v>
      </c>
      <c r="B140" s="41" t="str">
        <f>'2020-2 (п. 1-7)'!B154</f>
        <v>Соціальне забезпечення</v>
      </c>
      <c r="C140" s="167">
        <f>'2020-2 (п. 1-7)'!C154</f>
        <v>0</v>
      </c>
      <c r="D140" s="173" t="s">
        <v>301</v>
      </c>
      <c r="E140" s="168">
        <f>'2020-2 (п. 1-7)'!J154</f>
        <v>0</v>
      </c>
      <c r="F140" s="140" t="s">
        <v>301</v>
      </c>
      <c r="G140" s="280" t="s">
        <v>301</v>
      </c>
      <c r="H140" s="281"/>
    </row>
    <row r="141" spans="1:8" ht="12.75">
      <c r="A141" s="41">
        <f>'2020-2 (п. 1-7)'!A155</f>
        <v>2710</v>
      </c>
      <c r="B141" s="41" t="str">
        <f>'2020-2 (п. 1-7)'!B155</f>
        <v>Виплата пенсій і допомоги</v>
      </c>
      <c r="C141" s="167">
        <f>'2020-2 (п. 1-7)'!C155</f>
        <v>0</v>
      </c>
      <c r="D141" s="173" t="s">
        <v>301</v>
      </c>
      <c r="E141" s="168">
        <f>'2020-2 (п. 1-7)'!J155</f>
        <v>0</v>
      </c>
      <c r="F141" s="140" t="s">
        <v>301</v>
      </c>
      <c r="G141" s="280" t="s">
        <v>301</v>
      </c>
      <c r="H141" s="281"/>
    </row>
    <row r="142" spans="1:8" ht="12.75">
      <c r="A142" s="41">
        <f>'2020-2 (п. 1-7)'!A156</f>
        <v>2720</v>
      </c>
      <c r="B142" s="41" t="str">
        <f>'2020-2 (п. 1-7)'!B156</f>
        <v>Стипендії</v>
      </c>
      <c r="C142" s="167">
        <f>'2020-2 (п. 1-7)'!C156</f>
        <v>0</v>
      </c>
      <c r="D142" s="173" t="s">
        <v>301</v>
      </c>
      <c r="E142" s="168">
        <f>'2020-2 (п. 1-7)'!J156</f>
        <v>0</v>
      </c>
      <c r="F142" s="140" t="s">
        <v>301</v>
      </c>
      <c r="G142" s="280" t="s">
        <v>301</v>
      </c>
      <c r="H142" s="281"/>
    </row>
    <row r="143" spans="1:8" ht="12.75">
      <c r="A143" s="41">
        <f>'2020-2 (п. 1-7)'!A157</f>
        <v>2730</v>
      </c>
      <c r="B143" s="41" t="str">
        <f>'2020-2 (п. 1-7)'!B157</f>
        <v>Інші виплати населенню</v>
      </c>
      <c r="C143" s="167">
        <f>'2020-2 (п. 1-7)'!C157</f>
        <v>0</v>
      </c>
      <c r="D143" s="173" t="s">
        <v>301</v>
      </c>
      <c r="E143" s="168">
        <f>'2020-2 (п. 1-7)'!J157</f>
        <v>0</v>
      </c>
      <c r="F143" s="140" t="s">
        <v>301</v>
      </c>
      <c r="G143" s="280" t="s">
        <v>301</v>
      </c>
      <c r="H143" s="281"/>
    </row>
    <row r="144" spans="1:8" ht="12.75">
      <c r="A144" s="41">
        <f>'2020-2 (п. 1-7)'!A158</f>
        <v>2800</v>
      </c>
      <c r="B144" s="41" t="str">
        <f>'2020-2 (п. 1-7)'!B158</f>
        <v>Інші видатки</v>
      </c>
      <c r="C144" s="167">
        <f>'2020-2 (п. 1-7)'!C158</f>
        <v>3593.7999999999997</v>
      </c>
      <c r="D144" s="173" t="s">
        <v>301</v>
      </c>
      <c r="E144" s="168">
        <f>'2020-2 (п. 1-7)'!J158</f>
        <v>3784.2713999999996</v>
      </c>
      <c r="F144" s="140" t="s">
        <v>301</v>
      </c>
      <c r="G144" s="280" t="s">
        <v>301</v>
      </c>
      <c r="H144" s="281"/>
    </row>
    <row r="145" spans="1:8" ht="12.75">
      <c r="A145" s="41">
        <f>'2020-2 (п. 1-7)'!A159</f>
        <v>0</v>
      </c>
      <c r="B145" s="41" t="str">
        <f>'2020-2 (п. 1-7)'!B159</f>
        <v>ВСЬОГО</v>
      </c>
      <c r="C145" s="167">
        <f>'2020-2 (п. 1-7)'!C159</f>
        <v>2777009.8</v>
      </c>
      <c r="D145" s="173" t="s">
        <v>301</v>
      </c>
      <c r="E145" s="168">
        <f>'2020-2 (п. 1-7)'!J159</f>
        <v>2794947.4594</v>
      </c>
      <c r="F145" s="140" t="s">
        <v>301</v>
      </c>
      <c r="G145" s="280" t="s">
        <v>301</v>
      </c>
      <c r="H145" s="281"/>
    </row>
    <row r="146" spans="1:8" ht="12.75">
      <c r="A146" s="41">
        <f>'2020-2 (п. 1-7)'!A160</f>
        <v>3000</v>
      </c>
      <c r="B146" s="41" t="str">
        <f>'2020-2 (п. 1-7)'!B160</f>
        <v>Капітальні видатки</v>
      </c>
      <c r="C146" s="167">
        <f>'2020-2 (п. 1-7)'!C160</f>
        <v>0</v>
      </c>
      <c r="D146" s="173" t="s">
        <v>301</v>
      </c>
      <c r="E146" s="168">
        <f>'2020-2 (п. 1-7)'!J160</f>
        <v>0</v>
      </c>
      <c r="F146" s="140" t="s">
        <v>301</v>
      </c>
      <c r="G146" s="280" t="s">
        <v>301</v>
      </c>
      <c r="H146" s="281"/>
    </row>
    <row r="147" spans="1:8" ht="12.75">
      <c r="A147" s="41">
        <f>'2020-2 (п. 1-7)'!A161</f>
        <v>3100</v>
      </c>
      <c r="B147" s="41" t="str">
        <f>'2020-2 (п. 1-7)'!B161</f>
        <v>Придбання основного капіталу</v>
      </c>
      <c r="C147" s="167">
        <f>'2020-2 (п. 1-7)'!C161</f>
        <v>0</v>
      </c>
      <c r="D147" s="173" t="s">
        <v>301</v>
      </c>
      <c r="E147" s="168">
        <f>'2020-2 (п. 1-7)'!J161</f>
        <v>0</v>
      </c>
      <c r="F147" s="140" t="s">
        <v>301</v>
      </c>
      <c r="G147" s="280" t="s">
        <v>301</v>
      </c>
      <c r="H147" s="281"/>
    </row>
    <row r="148" spans="1:8" ht="24">
      <c r="A148" s="41">
        <f>'2020-2 (п. 1-7)'!A162</f>
        <v>3110</v>
      </c>
      <c r="B148" s="41" t="str">
        <f>'2020-2 (п. 1-7)'!B162</f>
        <v>Придбання обладнання і предметів довгострокового  користування</v>
      </c>
      <c r="C148" s="167">
        <f>'2020-2 (п. 1-7)'!C162</f>
        <v>0</v>
      </c>
      <c r="D148" s="173" t="s">
        <v>301</v>
      </c>
      <c r="E148" s="168">
        <f>'2020-2 (п. 1-7)'!J162</f>
        <v>0</v>
      </c>
      <c r="F148" s="140" t="s">
        <v>301</v>
      </c>
      <c r="G148" s="280" t="s">
        <v>301</v>
      </c>
      <c r="H148" s="281"/>
    </row>
    <row r="149" spans="1:8" ht="12.75">
      <c r="A149" s="41">
        <f>'2020-2 (п. 1-7)'!A163</f>
        <v>3120</v>
      </c>
      <c r="B149" s="41" t="str">
        <f>'2020-2 (п. 1-7)'!B163</f>
        <v>Капітальне будівництво (придбання)</v>
      </c>
      <c r="C149" s="167">
        <f>'2020-2 (п. 1-7)'!C163</f>
        <v>0</v>
      </c>
      <c r="D149" s="173" t="s">
        <v>301</v>
      </c>
      <c r="E149" s="168">
        <f>'2020-2 (п. 1-7)'!J163</f>
        <v>0</v>
      </c>
      <c r="F149" s="140" t="s">
        <v>301</v>
      </c>
      <c r="G149" s="280" t="s">
        <v>301</v>
      </c>
      <c r="H149" s="281"/>
    </row>
    <row r="150" spans="1:8" ht="12.75">
      <c r="A150" s="41">
        <f>'2020-2 (п. 1-7)'!A164</f>
        <v>3121</v>
      </c>
      <c r="B150" s="41" t="str">
        <f>'2020-2 (п. 1-7)'!B164</f>
        <v>Капітальне будівництво (придбання) житла</v>
      </c>
      <c r="C150" s="167">
        <f>'2020-2 (п. 1-7)'!C164</f>
        <v>0</v>
      </c>
      <c r="D150" s="173" t="s">
        <v>301</v>
      </c>
      <c r="E150" s="168">
        <f>'2020-2 (п. 1-7)'!J164</f>
        <v>0</v>
      </c>
      <c r="F150" s="140" t="s">
        <v>301</v>
      </c>
      <c r="G150" s="280" t="s">
        <v>301</v>
      </c>
      <c r="H150" s="281"/>
    </row>
    <row r="151" spans="1:8" ht="12.75">
      <c r="A151" s="41">
        <f>'2020-2 (п. 1-7)'!A165</f>
        <v>3122</v>
      </c>
      <c r="B151" s="41" t="str">
        <f>'2020-2 (п. 1-7)'!B165</f>
        <v>Капітальне будівництво (придбання) інших об'єктів</v>
      </c>
      <c r="C151" s="167">
        <f>'2020-2 (п. 1-7)'!C165</f>
        <v>0</v>
      </c>
      <c r="D151" s="173" t="s">
        <v>301</v>
      </c>
      <c r="E151" s="168">
        <f>'2020-2 (п. 1-7)'!J165</f>
        <v>0</v>
      </c>
      <c r="F151" s="140" t="s">
        <v>301</v>
      </c>
      <c r="G151" s="280" t="s">
        <v>301</v>
      </c>
      <c r="H151" s="281"/>
    </row>
    <row r="152" spans="1:8" ht="12.75">
      <c r="A152" s="41">
        <f>'2020-2 (п. 1-7)'!A166</f>
        <v>3130</v>
      </c>
      <c r="B152" s="41" t="str">
        <f>'2020-2 (п. 1-7)'!B166</f>
        <v>Капітальний ремонт</v>
      </c>
      <c r="C152" s="167">
        <f>'2020-2 (п. 1-7)'!C166</f>
        <v>0</v>
      </c>
      <c r="D152" s="173" t="s">
        <v>301</v>
      </c>
      <c r="E152" s="168">
        <f>'2020-2 (п. 1-7)'!J166</f>
        <v>0</v>
      </c>
      <c r="F152" s="140" t="s">
        <v>301</v>
      </c>
      <c r="G152" s="280" t="s">
        <v>301</v>
      </c>
      <c r="H152" s="281"/>
    </row>
    <row r="153" spans="1:8" ht="12.75">
      <c r="A153" s="41">
        <f>'2020-2 (п. 1-7)'!A167</f>
        <v>3131</v>
      </c>
      <c r="B153" s="41" t="str">
        <f>'2020-2 (п. 1-7)'!B167</f>
        <v>Капітальний ремонт житлового фонду (приміщень)</v>
      </c>
      <c r="C153" s="167">
        <f>'2020-2 (п. 1-7)'!C167</f>
        <v>0</v>
      </c>
      <c r="D153" s="173" t="s">
        <v>301</v>
      </c>
      <c r="E153" s="168">
        <f>'2020-2 (п. 1-7)'!J167</f>
        <v>0</v>
      </c>
      <c r="F153" s="140" t="s">
        <v>301</v>
      </c>
      <c r="G153" s="280" t="s">
        <v>301</v>
      </c>
      <c r="H153" s="281"/>
    </row>
    <row r="154" spans="1:8" ht="12.75">
      <c r="A154" s="41">
        <f>'2020-2 (п. 1-7)'!A168</f>
        <v>3132</v>
      </c>
      <c r="B154" s="41" t="str">
        <f>'2020-2 (п. 1-7)'!B168</f>
        <v>Капітальний ремонт інших об'єктів</v>
      </c>
      <c r="C154" s="167">
        <f>'2020-2 (п. 1-7)'!C168</f>
        <v>0</v>
      </c>
      <c r="D154" s="173" t="s">
        <v>301</v>
      </c>
      <c r="E154" s="168">
        <f>'2020-2 (п. 1-7)'!J168</f>
        <v>0</v>
      </c>
      <c r="F154" s="140" t="s">
        <v>301</v>
      </c>
      <c r="G154" s="280" t="s">
        <v>301</v>
      </c>
      <c r="H154" s="281"/>
    </row>
    <row r="155" spans="1:8" ht="13.5" customHeight="1">
      <c r="A155" s="41">
        <f>'2020-2 (п. 1-7)'!A169</f>
        <v>3140</v>
      </c>
      <c r="B155" s="41" t="str">
        <f>'2020-2 (п. 1-7)'!B169</f>
        <v>Реконструкція та реставрація</v>
      </c>
      <c r="C155" s="167">
        <f>'2020-2 (п. 1-7)'!C169</f>
        <v>0</v>
      </c>
      <c r="D155" s="173" t="s">
        <v>301</v>
      </c>
      <c r="E155" s="168">
        <f>'2020-2 (п. 1-7)'!J169</f>
        <v>0</v>
      </c>
      <c r="F155" s="140" t="s">
        <v>301</v>
      </c>
      <c r="G155" s="280" t="s">
        <v>301</v>
      </c>
      <c r="H155" s="281"/>
    </row>
    <row r="156" spans="1:8" ht="12.75" customHeight="1">
      <c r="A156" s="41">
        <f>'2020-2 (п. 1-7)'!A170</f>
        <v>3141</v>
      </c>
      <c r="B156" s="41" t="str">
        <f>'2020-2 (п. 1-7)'!B170</f>
        <v>Реконструкція житлового фонду (приміщень)</v>
      </c>
      <c r="C156" s="167">
        <f>'2020-2 (п. 1-7)'!C170</f>
        <v>0</v>
      </c>
      <c r="D156" s="173" t="s">
        <v>301</v>
      </c>
      <c r="E156" s="168">
        <f>'2020-2 (п. 1-7)'!J170</f>
        <v>0</v>
      </c>
      <c r="F156" s="140" t="s">
        <v>301</v>
      </c>
      <c r="G156" s="280" t="s">
        <v>301</v>
      </c>
      <c r="H156" s="281"/>
    </row>
    <row r="157" spans="1:8" ht="12.75" customHeight="1">
      <c r="A157" s="41">
        <f>'2020-2 (п. 1-7)'!A171</f>
        <v>3142</v>
      </c>
      <c r="B157" s="41" t="str">
        <f>'2020-2 (п. 1-7)'!B171</f>
        <v>Реконструкція та реставрація інших об'єктів</v>
      </c>
      <c r="C157" s="167">
        <f>'2020-2 (п. 1-7)'!C171</f>
        <v>0</v>
      </c>
      <c r="D157" s="173" t="s">
        <v>301</v>
      </c>
      <c r="E157" s="168">
        <f>'2020-2 (п. 1-7)'!J171</f>
        <v>0</v>
      </c>
      <c r="F157" s="140" t="s">
        <v>301</v>
      </c>
      <c r="G157" s="280" t="s">
        <v>301</v>
      </c>
      <c r="H157" s="281"/>
    </row>
    <row r="158" spans="1:8" ht="12.75" customHeight="1">
      <c r="A158" s="41">
        <f>'2020-2 (п. 1-7)'!A172</f>
        <v>3143</v>
      </c>
      <c r="B158" s="41" t="str">
        <f>'2020-2 (п. 1-7)'!B172</f>
        <v>Реставрація пам'яток культури, історії та архітектури</v>
      </c>
      <c r="C158" s="167">
        <f>'2020-2 (п. 1-7)'!C172</f>
        <v>0</v>
      </c>
      <c r="D158" s="173" t="s">
        <v>301</v>
      </c>
      <c r="E158" s="168">
        <f>'2020-2 (п. 1-7)'!J172</f>
        <v>0</v>
      </c>
      <c r="F158" s="140" t="s">
        <v>301</v>
      </c>
      <c r="G158" s="280" t="s">
        <v>301</v>
      </c>
      <c r="H158" s="281"/>
    </row>
    <row r="159" spans="1:8" ht="12.75" customHeight="1">
      <c r="A159" s="41">
        <f>'2020-2 (п. 1-7)'!A173</f>
        <v>3150</v>
      </c>
      <c r="B159" s="41" t="str">
        <f>'2020-2 (п. 1-7)'!B173</f>
        <v>Створення державних запасів і резервів</v>
      </c>
      <c r="C159" s="167">
        <f>'2020-2 (п. 1-7)'!C173</f>
        <v>0</v>
      </c>
      <c r="D159" s="173" t="s">
        <v>301</v>
      </c>
      <c r="E159" s="168">
        <f>'2020-2 (п. 1-7)'!J173</f>
        <v>0</v>
      </c>
      <c r="F159" s="140" t="s">
        <v>301</v>
      </c>
      <c r="G159" s="280" t="s">
        <v>301</v>
      </c>
      <c r="H159" s="281"/>
    </row>
    <row r="160" spans="1:8" ht="12.75" customHeight="1">
      <c r="A160" s="41">
        <f>'2020-2 (п. 1-7)'!A174</f>
        <v>3160</v>
      </c>
      <c r="B160" s="41" t="str">
        <f>'2020-2 (п. 1-7)'!B174</f>
        <v>Придбання землі та нематеріальних активів</v>
      </c>
      <c r="C160" s="167">
        <f>'2020-2 (п. 1-7)'!C174</f>
        <v>0</v>
      </c>
      <c r="D160" s="173" t="s">
        <v>301</v>
      </c>
      <c r="E160" s="168">
        <f>'2020-2 (п. 1-7)'!J174</f>
        <v>0</v>
      </c>
      <c r="F160" s="140" t="s">
        <v>301</v>
      </c>
      <c r="G160" s="280" t="s">
        <v>301</v>
      </c>
      <c r="H160" s="281"/>
    </row>
    <row r="161" spans="1:8" ht="12.75" customHeight="1">
      <c r="A161" s="41">
        <f>'2020-2 (п. 1-7)'!A175</f>
        <v>3200</v>
      </c>
      <c r="B161" s="41" t="str">
        <f>'2020-2 (п. 1-7)'!B175</f>
        <v>Капітальні трансферти</v>
      </c>
      <c r="C161" s="167">
        <f>'2020-2 (п. 1-7)'!C175</f>
        <v>0</v>
      </c>
      <c r="D161" s="173" t="s">
        <v>301</v>
      </c>
      <c r="E161" s="168">
        <f>'2020-2 (п. 1-7)'!J175</f>
        <v>0</v>
      </c>
      <c r="F161" s="140" t="s">
        <v>301</v>
      </c>
      <c r="G161" s="280" t="s">
        <v>301</v>
      </c>
      <c r="H161" s="281"/>
    </row>
    <row r="162" spans="1:8" ht="12.75" customHeight="1">
      <c r="A162" s="41">
        <f>'2020-2 (п. 1-7)'!A176</f>
        <v>3210</v>
      </c>
      <c r="B162" s="41" t="str">
        <f>'2020-2 (п. 1-7)'!B176</f>
        <v>Капітальні трансферти підприємствам (установам, організаціям)</v>
      </c>
      <c r="C162" s="167">
        <f>'2020-2 (п. 1-7)'!C176</f>
        <v>0</v>
      </c>
      <c r="D162" s="173" t="s">
        <v>301</v>
      </c>
      <c r="E162" s="168">
        <f>'2020-2 (п. 1-7)'!J176</f>
        <v>0</v>
      </c>
      <c r="F162" s="140" t="s">
        <v>301</v>
      </c>
      <c r="G162" s="280" t="s">
        <v>301</v>
      </c>
      <c r="H162" s="281"/>
    </row>
    <row r="163" spans="1:8" ht="12.75" customHeight="1">
      <c r="A163" s="41">
        <f>'2020-2 (п. 1-7)'!A177</f>
        <v>3220</v>
      </c>
      <c r="B163" s="41" t="str">
        <f>'2020-2 (п. 1-7)'!B177</f>
        <v>Капітальні трансферти органам державного управління інших рівнів</v>
      </c>
      <c r="C163" s="167">
        <f>'2020-2 (п. 1-7)'!C177</f>
        <v>0</v>
      </c>
      <c r="D163" s="173" t="s">
        <v>301</v>
      </c>
      <c r="E163" s="168">
        <f>'2020-2 (п. 1-7)'!J177</f>
        <v>0</v>
      </c>
      <c r="F163" s="140" t="s">
        <v>301</v>
      </c>
      <c r="G163" s="280" t="s">
        <v>301</v>
      </c>
      <c r="H163" s="281"/>
    </row>
    <row r="164" spans="1:8" ht="12.75" customHeight="1">
      <c r="A164" s="41">
        <f>'2020-2 (п. 1-7)'!A178</f>
        <v>3230</v>
      </c>
      <c r="B164" s="41" t="str">
        <f>'2020-2 (п. 1-7)'!B178</f>
        <v>Капітальні трансферти урядам зарубіжних країн та міжнародним організаціям</v>
      </c>
      <c r="C164" s="167">
        <f>'2020-2 (п. 1-7)'!C178</f>
        <v>0</v>
      </c>
      <c r="D164" s="173" t="s">
        <v>301</v>
      </c>
      <c r="E164" s="168">
        <f>'2020-2 (п. 1-7)'!J178</f>
        <v>0</v>
      </c>
      <c r="F164" s="140" t="s">
        <v>301</v>
      </c>
      <c r="G164" s="280" t="s">
        <v>301</v>
      </c>
      <c r="H164" s="281"/>
    </row>
    <row r="165" spans="1:8" ht="12.75" customHeight="1">
      <c r="A165" s="41">
        <f>'2020-2 (п. 1-7)'!A179</f>
        <v>3240</v>
      </c>
      <c r="B165" s="41" t="str">
        <f>'2020-2 (п. 1-7)'!B179</f>
        <v>Капітальні трансферти населенню</v>
      </c>
      <c r="C165" s="167">
        <f>'2020-2 (п. 1-7)'!C179</f>
        <v>0</v>
      </c>
      <c r="D165" s="173" t="s">
        <v>301</v>
      </c>
      <c r="E165" s="168">
        <f>'2020-2 (п. 1-7)'!J179</f>
        <v>0</v>
      </c>
      <c r="F165" s="140" t="s">
        <v>301</v>
      </c>
      <c r="G165" s="280" t="s">
        <v>301</v>
      </c>
      <c r="H165" s="281"/>
    </row>
    <row r="166" spans="1:8" ht="12.75" customHeight="1">
      <c r="A166" s="41">
        <f>'2020-2 (п. 1-7)'!A180</f>
        <v>0</v>
      </c>
      <c r="B166" s="41" t="str">
        <f>'2020-2 (п. 1-7)'!B180</f>
        <v>ВСЬОГО</v>
      </c>
      <c r="C166" s="167">
        <f>'2020-2 (п. 1-7)'!C180</f>
        <v>0</v>
      </c>
      <c r="D166" s="173" t="s">
        <v>301</v>
      </c>
      <c r="E166" s="168">
        <f>'2020-2 (п. 1-7)'!J180</f>
        <v>0</v>
      </c>
      <c r="F166" s="140" t="s">
        <v>301</v>
      </c>
      <c r="G166" s="280" t="s">
        <v>301</v>
      </c>
      <c r="H166" s="281"/>
    </row>
    <row r="167" spans="1:8" ht="12.75" customHeight="1">
      <c r="A167" s="41">
        <f>'2020-2 (п. 1-7)'!A181</f>
        <v>0</v>
      </c>
      <c r="B167" s="41" t="str">
        <f>'2020-2 (п. 1-7)'!B181</f>
        <v>ВСЬОГО</v>
      </c>
      <c r="C167" s="167">
        <f>'2020-2 (п. 1-7)'!C181</f>
        <v>2777009.8</v>
      </c>
      <c r="D167" s="173" t="s">
        <v>301</v>
      </c>
      <c r="E167" s="168">
        <f>'2020-2 (п. 1-7)'!J181</f>
        <v>2794947.4594</v>
      </c>
      <c r="F167" s="140" t="s">
        <v>301</v>
      </c>
      <c r="G167" s="280" t="s">
        <v>301</v>
      </c>
      <c r="H167" s="281"/>
    </row>
    <row r="168" spans="1:8" ht="12.75">
      <c r="A168" s="63"/>
      <c r="B168" s="63"/>
      <c r="C168" s="63"/>
      <c r="D168" s="63"/>
      <c r="E168" s="63"/>
      <c r="F168" s="63"/>
      <c r="G168" s="63"/>
      <c r="H168" s="63"/>
    </row>
    <row r="169" spans="1:8" ht="31.5" customHeight="1">
      <c r="A169" s="282" t="s">
        <v>117</v>
      </c>
      <c r="B169" s="282"/>
      <c r="C169" s="282"/>
      <c r="D169" s="282"/>
      <c r="E169" s="282"/>
      <c r="F169" s="282"/>
      <c r="G169" s="282"/>
      <c r="H169" s="282"/>
    </row>
    <row r="170" spans="1:8" ht="69.75" customHeight="1">
      <c r="A170" s="26" t="s">
        <v>44</v>
      </c>
      <c r="B170" s="26" t="s">
        <v>0</v>
      </c>
      <c r="C170" s="26" t="s">
        <v>32</v>
      </c>
      <c r="D170" s="26" t="s">
        <v>33</v>
      </c>
      <c r="E170" s="26" t="s">
        <v>86</v>
      </c>
      <c r="F170" s="26" t="s">
        <v>87</v>
      </c>
      <c r="G170" s="26" t="s">
        <v>170</v>
      </c>
      <c r="H170" s="26" t="s">
        <v>171</v>
      </c>
    </row>
    <row r="171" spans="1:8" ht="13.5" thickBot="1">
      <c r="A171" s="39">
        <v>1</v>
      </c>
      <c r="B171" s="62">
        <v>2</v>
      </c>
      <c r="C171" s="39">
        <v>3</v>
      </c>
      <c r="D171" s="62">
        <v>4</v>
      </c>
      <c r="E171" s="39">
        <v>5</v>
      </c>
      <c r="F171" s="62">
        <v>6</v>
      </c>
      <c r="G171" s="39">
        <v>7</v>
      </c>
      <c r="H171" s="62">
        <v>8</v>
      </c>
    </row>
    <row r="172" spans="1:8" ht="39.75" thickTop="1">
      <c r="A172" s="100">
        <v>110150</v>
      </c>
      <c r="B172" s="101" t="s">
        <v>277</v>
      </c>
      <c r="C172" s="102"/>
      <c r="D172" s="102"/>
      <c r="E172" s="100">
        <v>0</v>
      </c>
      <c r="F172" s="100">
        <v>0</v>
      </c>
      <c r="G172" s="100">
        <v>0</v>
      </c>
      <c r="H172" s="100">
        <v>0</v>
      </c>
    </row>
    <row r="173" spans="1:8" ht="12.75">
      <c r="A173" s="100">
        <v>1</v>
      </c>
      <c r="B173" s="101" t="s">
        <v>34</v>
      </c>
      <c r="C173" s="101"/>
      <c r="D173" s="101"/>
      <c r="E173" s="100">
        <v>0</v>
      </c>
      <c r="F173" s="100">
        <v>0</v>
      </c>
      <c r="G173" s="100">
        <v>0</v>
      </c>
      <c r="H173" s="100">
        <v>0</v>
      </c>
    </row>
    <row r="174" spans="1:8" ht="12.75">
      <c r="A174" s="100"/>
      <c r="B174" s="107" t="s">
        <v>278</v>
      </c>
      <c r="C174" s="108" t="s">
        <v>279</v>
      </c>
      <c r="D174" s="108" t="s">
        <v>280</v>
      </c>
      <c r="E174" s="102">
        <v>65</v>
      </c>
      <c r="F174" s="102">
        <v>65</v>
      </c>
      <c r="G174" s="102">
        <v>65</v>
      </c>
      <c r="H174" s="102">
        <v>65</v>
      </c>
    </row>
    <row r="175" spans="1:8" ht="26.25" hidden="1">
      <c r="A175" s="100"/>
      <c r="B175" s="107" t="s">
        <v>281</v>
      </c>
      <c r="C175" s="108" t="s">
        <v>282</v>
      </c>
      <c r="D175" s="108" t="s">
        <v>283</v>
      </c>
      <c r="E175" s="102">
        <v>100.6</v>
      </c>
      <c r="F175" s="102">
        <v>100.6</v>
      </c>
      <c r="G175" s="102">
        <v>100.6</v>
      </c>
      <c r="H175" s="102">
        <v>100.6</v>
      </c>
    </row>
    <row r="176" spans="1:8" ht="12.75">
      <c r="A176" s="100">
        <v>2</v>
      </c>
      <c r="B176" s="101" t="s">
        <v>35</v>
      </c>
      <c r="C176" s="101"/>
      <c r="D176" s="101"/>
      <c r="E176" s="102"/>
      <c r="F176" s="102"/>
      <c r="G176" s="102"/>
      <c r="H176" s="102"/>
    </row>
    <row r="177" spans="1:8" ht="39">
      <c r="A177" s="100"/>
      <c r="B177" s="107" t="s">
        <v>284</v>
      </c>
      <c r="C177" s="108" t="s">
        <v>285</v>
      </c>
      <c r="D177" s="108" t="s">
        <v>286</v>
      </c>
      <c r="E177" s="102">
        <v>0</v>
      </c>
      <c r="F177" s="102">
        <v>0</v>
      </c>
      <c r="G177" s="102">
        <v>0</v>
      </c>
      <c r="H177" s="102">
        <v>0</v>
      </c>
    </row>
    <row r="178" spans="1:8" ht="39">
      <c r="A178" s="100"/>
      <c r="B178" s="107" t="s">
        <v>287</v>
      </c>
      <c r="C178" s="108" t="s">
        <v>285</v>
      </c>
      <c r="D178" s="108" t="s">
        <v>286</v>
      </c>
      <c r="E178" s="102">
        <v>1600</v>
      </c>
      <c r="F178" s="102">
        <v>1600</v>
      </c>
      <c r="G178" s="102">
        <v>1600</v>
      </c>
      <c r="H178" s="102">
        <v>1600</v>
      </c>
    </row>
    <row r="179" spans="1:8" ht="26.25">
      <c r="A179" s="100"/>
      <c r="B179" s="111" t="s">
        <v>288</v>
      </c>
      <c r="C179" s="108" t="s">
        <v>285</v>
      </c>
      <c r="D179" s="108" t="s">
        <v>289</v>
      </c>
      <c r="E179" s="102">
        <v>15</v>
      </c>
      <c r="F179" s="102">
        <v>15</v>
      </c>
      <c r="G179" s="102">
        <v>15</v>
      </c>
      <c r="H179" s="102">
        <v>15</v>
      </c>
    </row>
    <row r="180" spans="1:8" ht="24">
      <c r="A180" s="100"/>
      <c r="B180" s="113" t="s">
        <v>96</v>
      </c>
      <c r="C180" s="108"/>
      <c r="D180" s="108"/>
      <c r="E180" s="102"/>
      <c r="F180" s="102"/>
      <c r="G180" s="102"/>
      <c r="H180" s="102"/>
    </row>
    <row r="181" spans="1:8" ht="12.75">
      <c r="A181" s="100">
        <v>3</v>
      </c>
      <c r="B181" s="101" t="s">
        <v>36</v>
      </c>
      <c r="C181" s="101"/>
      <c r="D181" s="101"/>
      <c r="E181" s="102"/>
      <c r="F181" s="102"/>
      <c r="G181" s="102"/>
      <c r="H181" s="102"/>
    </row>
    <row r="182" spans="1:8" ht="26.25">
      <c r="A182" s="100"/>
      <c r="B182" s="107" t="s">
        <v>290</v>
      </c>
      <c r="C182" s="108" t="s">
        <v>341</v>
      </c>
      <c r="D182" s="108" t="s">
        <v>291</v>
      </c>
      <c r="E182" s="171">
        <v>42723</v>
      </c>
      <c r="F182" s="171">
        <v>42723</v>
      </c>
      <c r="G182" s="171">
        <v>42999</v>
      </c>
      <c r="H182" s="171">
        <v>42999</v>
      </c>
    </row>
    <row r="183" spans="1:8" ht="26.25" hidden="1">
      <c r="A183" s="100"/>
      <c r="B183" s="107" t="s">
        <v>292</v>
      </c>
      <c r="C183" s="108" t="s">
        <v>293</v>
      </c>
      <c r="D183" s="108" t="s">
        <v>291</v>
      </c>
      <c r="E183" s="102">
        <v>2</v>
      </c>
      <c r="F183" s="102">
        <v>2</v>
      </c>
      <c r="G183" s="102">
        <v>2.1</v>
      </c>
      <c r="H183" s="102">
        <v>2.1</v>
      </c>
    </row>
    <row r="184" spans="1:8" ht="39">
      <c r="A184" s="100"/>
      <c r="B184" s="107" t="s">
        <v>294</v>
      </c>
      <c r="C184" s="108" t="s">
        <v>285</v>
      </c>
      <c r="D184" s="108" t="s">
        <v>291</v>
      </c>
      <c r="E184" s="115">
        <v>23.1</v>
      </c>
      <c r="F184" s="115">
        <v>23.1</v>
      </c>
      <c r="G184" s="115">
        <v>23.1</v>
      </c>
      <c r="H184" s="115">
        <v>23.1</v>
      </c>
    </row>
    <row r="185" spans="1:8" ht="24">
      <c r="A185" s="100"/>
      <c r="B185" s="113" t="s">
        <v>96</v>
      </c>
      <c r="C185" s="108"/>
      <c r="D185" s="108"/>
      <c r="E185" s="102"/>
      <c r="F185" s="102"/>
      <c r="G185" s="100"/>
      <c r="H185" s="100"/>
    </row>
    <row r="186" spans="1:8" ht="12.75">
      <c r="A186" s="100">
        <v>4</v>
      </c>
      <c r="B186" s="101" t="s">
        <v>37</v>
      </c>
      <c r="C186" s="101"/>
      <c r="D186" s="101"/>
      <c r="E186" s="102"/>
      <c r="F186" s="102"/>
      <c r="G186" s="100"/>
      <c r="H186" s="100"/>
    </row>
    <row r="187" spans="1:8" ht="12.75">
      <c r="A187" s="100"/>
      <c r="B187" s="107" t="s">
        <v>295</v>
      </c>
      <c r="C187" s="108" t="s">
        <v>296</v>
      </c>
      <c r="D187" s="108" t="s">
        <v>291</v>
      </c>
      <c r="E187" s="102">
        <v>100</v>
      </c>
      <c r="F187" s="102">
        <v>100</v>
      </c>
      <c r="G187" s="102">
        <v>100</v>
      </c>
      <c r="H187" s="102">
        <v>100</v>
      </c>
    </row>
    <row r="188" spans="1:8" ht="12.75">
      <c r="A188" s="100"/>
      <c r="B188" s="107" t="s">
        <v>297</v>
      </c>
      <c r="C188" s="108" t="s">
        <v>296</v>
      </c>
      <c r="D188" s="108" t="s">
        <v>291</v>
      </c>
      <c r="E188" s="102">
        <v>100</v>
      </c>
      <c r="F188" s="102">
        <v>100</v>
      </c>
      <c r="G188" s="102">
        <v>100</v>
      </c>
      <c r="H188" s="102">
        <v>100</v>
      </c>
    </row>
    <row r="189" spans="1:8" ht="26.25">
      <c r="A189" s="100"/>
      <c r="B189" s="107" t="s">
        <v>298</v>
      </c>
      <c r="C189" s="108" t="s">
        <v>296</v>
      </c>
      <c r="D189" s="108" t="s">
        <v>291</v>
      </c>
      <c r="E189" s="102">
        <v>100</v>
      </c>
      <c r="F189" s="102">
        <v>100</v>
      </c>
      <c r="G189" s="102">
        <v>100</v>
      </c>
      <c r="H189" s="102">
        <v>100</v>
      </c>
    </row>
    <row r="190" spans="1:8" ht="12.75">
      <c r="A190" s="63"/>
      <c r="B190" s="63"/>
      <c r="C190" s="63"/>
      <c r="D190" s="63"/>
      <c r="E190" s="63"/>
      <c r="F190" s="63"/>
      <c r="G190" s="63"/>
      <c r="H190" s="63"/>
    </row>
    <row r="191" spans="1:8" ht="30.75" customHeight="1">
      <c r="A191" s="188" t="s">
        <v>172</v>
      </c>
      <c r="B191" s="188"/>
      <c r="C191" s="188"/>
      <c r="D191" s="188"/>
      <c r="E191" s="188"/>
      <c r="F191" s="188"/>
      <c r="G191" s="188"/>
      <c r="H191" s="188"/>
    </row>
    <row r="192" spans="1:8" ht="15">
      <c r="A192" s="64"/>
      <c r="B192" s="64"/>
      <c r="C192" s="64"/>
      <c r="D192" s="64"/>
      <c r="E192" s="64"/>
      <c r="F192" s="64"/>
      <c r="G192" s="64"/>
      <c r="H192" s="64"/>
    </row>
    <row r="193" spans="1:8" ht="15">
      <c r="A193" s="65"/>
      <c r="B193" s="65"/>
      <c r="C193" s="65"/>
      <c r="D193" s="65"/>
      <c r="E193" s="65"/>
      <c r="F193" s="65"/>
      <c r="G193" s="65"/>
      <c r="H193" s="65"/>
    </row>
    <row r="194" spans="1:8" ht="12.75">
      <c r="A194" s="274" t="s">
        <v>310</v>
      </c>
      <c r="B194" s="275"/>
      <c r="C194" s="275"/>
      <c r="D194" s="275"/>
      <c r="E194" s="275"/>
      <c r="F194" s="275"/>
      <c r="G194" s="275"/>
      <c r="H194" s="275"/>
    </row>
    <row r="195" spans="1:8" ht="88.5" customHeight="1">
      <c r="A195" s="276"/>
      <c r="B195" s="277"/>
      <c r="C195" s="277"/>
      <c r="D195" s="277"/>
      <c r="E195" s="277"/>
      <c r="F195" s="277"/>
      <c r="G195" s="277"/>
      <c r="H195" s="277"/>
    </row>
    <row r="196" spans="1:8" ht="15">
      <c r="A196" s="66" t="s">
        <v>120</v>
      </c>
      <c r="B196" s="66"/>
      <c r="C196" s="66"/>
      <c r="D196" s="66"/>
      <c r="E196" s="66"/>
      <c r="F196" s="66"/>
      <c r="G196" s="66"/>
      <c r="H196" s="66"/>
    </row>
    <row r="197" spans="1:8" ht="12.75">
      <c r="A197" s="63"/>
      <c r="B197" s="63"/>
      <c r="C197" s="63"/>
      <c r="D197" s="63"/>
      <c r="E197" s="63"/>
      <c r="F197" s="63"/>
      <c r="G197" s="63"/>
      <c r="H197" s="16" t="s">
        <v>173</v>
      </c>
    </row>
    <row r="198" spans="1:8" s="7" customFormat="1" ht="12.75" customHeight="1">
      <c r="A198" s="49" t="s">
        <v>4</v>
      </c>
      <c r="B198" s="67"/>
      <c r="C198" s="174">
        <f>C167</f>
        <v>2777009.8</v>
      </c>
      <c r="D198" s="174" t="str">
        <f>D167</f>
        <v>---</v>
      </c>
      <c r="E198" s="174">
        <f>E167</f>
        <v>2794947.4594</v>
      </c>
      <c r="F198" s="174" t="str">
        <f>F167</f>
        <v>---</v>
      </c>
      <c r="G198" s="279"/>
      <c r="H198" s="279"/>
    </row>
    <row r="199" spans="1:8" ht="12.75">
      <c r="A199" s="63"/>
      <c r="B199" s="63"/>
      <c r="C199" s="63"/>
      <c r="D199" s="63"/>
      <c r="E199" s="63"/>
      <c r="F199" s="63"/>
      <c r="G199" s="63"/>
      <c r="H199" s="63"/>
    </row>
    <row r="200" spans="1:8" ht="12.75">
      <c r="A200" s="63"/>
      <c r="B200" s="63"/>
      <c r="C200" s="63"/>
      <c r="D200" s="63"/>
      <c r="E200" s="63"/>
      <c r="F200" s="63"/>
      <c r="G200" s="63"/>
      <c r="H200" s="63"/>
    </row>
    <row r="201" spans="1:8" ht="18.75" customHeight="1">
      <c r="A201" s="200" t="s">
        <v>24</v>
      </c>
      <c r="B201" s="200"/>
      <c r="C201" s="200"/>
      <c r="D201" s="195" t="s">
        <v>8</v>
      </c>
      <c r="E201" s="195"/>
      <c r="F201" s="63"/>
      <c r="G201" s="195" t="s">
        <v>311</v>
      </c>
      <c r="H201" s="195"/>
    </row>
    <row r="202" spans="1:8" ht="15">
      <c r="A202" s="19"/>
      <c r="B202" s="63"/>
      <c r="C202" s="63"/>
      <c r="D202" s="197" t="s">
        <v>5</v>
      </c>
      <c r="E202" s="197"/>
      <c r="F202" s="63"/>
      <c r="G202" s="197" t="s">
        <v>6</v>
      </c>
      <c r="H202" s="197"/>
    </row>
    <row r="203" spans="1:8" ht="12.75" customHeight="1">
      <c r="A203" s="20"/>
      <c r="B203" s="63"/>
      <c r="C203" s="63"/>
      <c r="D203" s="21"/>
      <c r="E203" s="63"/>
      <c r="F203" s="63"/>
      <c r="G203" s="21"/>
      <c r="H203" s="63"/>
    </row>
    <row r="204" spans="1:8" ht="18.75" customHeight="1">
      <c r="A204" s="200" t="s">
        <v>7</v>
      </c>
      <c r="B204" s="200"/>
      <c r="C204" s="200"/>
      <c r="D204" s="195" t="s">
        <v>8</v>
      </c>
      <c r="E204" s="195"/>
      <c r="F204" s="63"/>
      <c r="G204" s="195" t="s">
        <v>312</v>
      </c>
      <c r="H204" s="195"/>
    </row>
    <row r="205" spans="1:8" ht="15">
      <c r="A205" s="19"/>
      <c r="B205" s="63"/>
      <c r="C205" s="63"/>
      <c r="D205" s="197" t="s">
        <v>5</v>
      </c>
      <c r="E205" s="197"/>
      <c r="F205" s="63"/>
      <c r="G205" s="197" t="s">
        <v>6</v>
      </c>
      <c r="H205" s="197"/>
    </row>
    <row r="206" spans="1:8" ht="12.75">
      <c r="A206" s="63"/>
      <c r="B206" s="63"/>
      <c r="C206" s="63"/>
      <c r="D206" s="63"/>
      <c r="E206" s="63"/>
      <c r="F206" s="63"/>
      <c r="G206" s="63"/>
      <c r="H206" s="63"/>
    </row>
    <row r="207" spans="1:8" ht="12.75">
      <c r="A207" s="63"/>
      <c r="B207" s="63"/>
      <c r="C207" s="63"/>
      <c r="D207" s="63"/>
      <c r="E207" s="63"/>
      <c r="F207" s="63"/>
      <c r="G207" s="63"/>
      <c r="H207" s="63"/>
    </row>
    <row r="208" spans="1:8" ht="12.75">
      <c r="A208" s="63"/>
      <c r="B208" s="63"/>
      <c r="C208" s="63"/>
      <c r="D208" s="63"/>
      <c r="E208" s="63"/>
      <c r="F208" s="63"/>
      <c r="G208" s="63"/>
      <c r="H208" s="63"/>
    </row>
    <row r="209" spans="1:8" ht="12.75">
      <c r="A209" s="63"/>
      <c r="B209" s="63"/>
      <c r="C209" s="63"/>
      <c r="D209" s="63"/>
      <c r="E209" s="63"/>
      <c r="F209" s="63"/>
      <c r="G209" s="63"/>
      <c r="H209" s="63"/>
    </row>
    <row r="210" spans="1:8" ht="12.75">
      <c r="A210" s="63"/>
      <c r="B210" s="63"/>
      <c r="C210" s="63"/>
      <c r="D210" s="63"/>
      <c r="E210" s="63"/>
      <c r="F210" s="63"/>
      <c r="G210" s="63"/>
      <c r="H210" s="63"/>
    </row>
    <row r="211" spans="1:8" ht="12.75">
      <c r="A211" s="63"/>
      <c r="B211" s="63"/>
      <c r="C211" s="63"/>
      <c r="D211" s="63"/>
      <c r="E211" s="63"/>
      <c r="F211" s="63"/>
      <c r="G211" s="63"/>
      <c r="H211" s="63"/>
    </row>
    <row r="212" spans="1:8" ht="12.75">
      <c r="A212" s="63"/>
      <c r="B212" s="63"/>
      <c r="C212" s="63"/>
      <c r="D212" s="63"/>
      <c r="E212" s="63"/>
      <c r="F212" s="63"/>
      <c r="G212" s="63"/>
      <c r="H212" s="63"/>
    </row>
    <row r="213" spans="1:8" ht="12.75">
      <c r="A213" s="63"/>
      <c r="B213" s="63"/>
      <c r="C213" s="63"/>
      <c r="D213" s="63"/>
      <c r="E213" s="63"/>
      <c r="F213" s="63"/>
      <c r="G213" s="63"/>
      <c r="H213" s="63"/>
    </row>
    <row r="214" spans="1:8" ht="12.75">
      <c r="A214" s="63"/>
      <c r="B214" s="63"/>
      <c r="C214" s="63"/>
      <c r="D214" s="63"/>
      <c r="E214" s="63"/>
      <c r="F214" s="63"/>
      <c r="G214" s="63"/>
      <c r="H214" s="63"/>
    </row>
    <row r="215" spans="1:8" ht="12.75">
      <c r="A215" s="63"/>
      <c r="B215" s="63"/>
      <c r="C215" s="63"/>
      <c r="D215" s="63"/>
      <c r="E215" s="63"/>
      <c r="F215" s="63"/>
      <c r="G215" s="63"/>
      <c r="H215" s="63"/>
    </row>
    <row r="216" spans="1:8" ht="12.75">
      <c r="A216" s="63"/>
      <c r="B216" s="63"/>
      <c r="C216" s="63"/>
      <c r="D216" s="63"/>
      <c r="E216" s="63"/>
      <c r="F216" s="63"/>
      <c r="G216" s="63"/>
      <c r="H216" s="63"/>
    </row>
    <row r="217" spans="1:8" ht="12.75">
      <c r="A217" s="63"/>
      <c r="B217" s="63"/>
      <c r="C217" s="63"/>
      <c r="D217" s="63"/>
      <c r="E217" s="63"/>
      <c r="F217" s="63"/>
      <c r="G217" s="63"/>
      <c r="H217" s="63"/>
    </row>
    <row r="218" spans="1:8" ht="12.75">
      <c r="A218" s="63"/>
      <c r="B218" s="63"/>
      <c r="C218" s="63"/>
      <c r="D218" s="63"/>
      <c r="E218" s="63"/>
      <c r="F218" s="63"/>
      <c r="G218" s="63"/>
      <c r="H218" s="63"/>
    </row>
    <row r="219" spans="1:8" ht="12.75">
      <c r="A219" s="63"/>
      <c r="B219" s="63"/>
      <c r="C219" s="63"/>
      <c r="D219" s="63"/>
      <c r="E219" s="63"/>
      <c r="F219" s="63"/>
      <c r="G219" s="63"/>
      <c r="H219" s="63"/>
    </row>
    <row r="220" spans="1:8" ht="12.75">
      <c r="A220" s="63"/>
      <c r="B220" s="63"/>
      <c r="C220" s="63"/>
      <c r="D220" s="63"/>
      <c r="E220" s="63"/>
      <c r="F220" s="63"/>
      <c r="G220" s="63"/>
      <c r="H220" s="63"/>
    </row>
    <row r="221" spans="1:8" ht="12.75">
      <c r="A221" s="63"/>
      <c r="B221" s="63"/>
      <c r="C221" s="63"/>
      <c r="D221" s="63"/>
      <c r="E221" s="63"/>
      <c r="F221" s="63"/>
      <c r="G221" s="63"/>
      <c r="H221" s="63"/>
    </row>
    <row r="222" spans="1:8" ht="12.75">
      <c r="A222" s="63"/>
      <c r="B222" s="63"/>
      <c r="C222" s="63"/>
      <c r="D222" s="63"/>
      <c r="E222" s="63"/>
      <c r="F222" s="63"/>
      <c r="G222" s="63"/>
      <c r="H222" s="63"/>
    </row>
    <row r="223" spans="1:8" ht="12.75">
      <c r="A223" s="63"/>
      <c r="B223" s="63"/>
      <c r="C223" s="63"/>
      <c r="D223" s="63"/>
      <c r="E223" s="63"/>
      <c r="F223" s="63"/>
      <c r="G223" s="63"/>
      <c r="H223" s="63"/>
    </row>
    <row r="224" spans="1:8" ht="12.75">
      <c r="A224" s="63"/>
      <c r="B224" s="63"/>
      <c r="C224" s="63"/>
      <c r="D224" s="63"/>
      <c r="E224" s="63"/>
      <c r="F224" s="63"/>
      <c r="G224" s="63"/>
      <c r="H224" s="63"/>
    </row>
    <row r="225" spans="1:8" ht="12.75">
      <c r="A225" s="63"/>
      <c r="B225" s="63"/>
      <c r="C225" s="63"/>
      <c r="D225" s="63"/>
      <c r="E225" s="63"/>
      <c r="F225" s="63"/>
      <c r="G225" s="63"/>
      <c r="H225" s="63"/>
    </row>
    <row r="226" spans="1:8" ht="12.75">
      <c r="A226" s="63"/>
      <c r="B226" s="63"/>
      <c r="C226" s="63"/>
      <c r="D226" s="63"/>
      <c r="E226" s="63"/>
      <c r="F226" s="63"/>
      <c r="G226" s="63"/>
      <c r="H226" s="63"/>
    </row>
    <row r="227" spans="1:8" ht="12.75">
      <c r="A227" s="63"/>
      <c r="B227" s="63"/>
      <c r="C227" s="63"/>
      <c r="D227" s="63"/>
      <c r="E227" s="63"/>
      <c r="F227" s="63"/>
      <c r="G227" s="63"/>
      <c r="H227" s="63"/>
    </row>
    <row r="228" spans="1:8" ht="12.75">
      <c r="A228" s="63"/>
      <c r="B228" s="63"/>
      <c r="C228" s="63"/>
      <c r="D228" s="63"/>
      <c r="E228" s="63"/>
      <c r="F228" s="63"/>
      <c r="G228" s="63"/>
      <c r="H228" s="63"/>
    </row>
    <row r="229" spans="1:8" ht="12.75">
      <c r="A229" s="63"/>
      <c r="B229" s="63"/>
      <c r="C229" s="63"/>
      <c r="D229" s="63"/>
      <c r="E229" s="63"/>
      <c r="F229" s="63"/>
      <c r="G229" s="63"/>
      <c r="H229" s="63"/>
    </row>
    <row r="230" spans="1:8" ht="12.75">
      <c r="A230" s="63"/>
      <c r="B230" s="63"/>
      <c r="C230" s="63"/>
      <c r="D230" s="63"/>
      <c r="E230" s="63"/>
      <c r="F230" s="63"/>
      <c r="G230" s="63"/>
      <c r="H230" s="63"/>
    </row>
    <row r="231" spans="1:8" ht="12.75">
      <c r="A231" s="63"/>
      <c r="B231" s="63"/>
      <c r="C231" s="63"/>
      <c r="D231" s="63"/>
      <c r="E231" s="63"/>
      <c r="F231" s="63"/>
      <c r="G231" s="63"/>
      <c r="H231" s="63"/>
    </row>
    <row r="232" spans="1:8" ht="12.75">
      <c r="A232" s="63"/>
      <c r="B232" s="63"/>
      <c r="C232" s="63"/>
      <c r="D232" s="63"/>
      <c r="E232" s="63"/>
      <c r="F232" s="63"/>
      <c r="G232" s="63"/>
      <c r="H232" s="63"/>
    </row>
    <row r="233" spans="1:8" ht="12.75">
      <c r="A233" s="63"/>
      <c r="B233" s="63"/>
      <c r="C233" s="63"/>
      <c r="D233" s="63"/>
      <c r="E233" s="63"/>
      <c r="F233" s="63"/>
      <c r="G233" s="63"/>
      <c r="H233" s="63"/>
    </row>
    <row r="234" spans="1:8" ht="12.75">
      <c r="A234" s="63"/>
      <c r="B234" s="63"/>
      <c r="C234" s="63"/>
      <c r="D234" s="63"/>
      <c r="E234" s="63"/>
      <c r="F234" s="63"/>
      <c r="G234" s="63"/>
      <c r="H234" s="63"/>
    </row>
    <row r="235" spans="1:8" ht="12.75">
      <c r="A235" s="63"/>
      <c r="B235" s="63"/>
      <c r="C235" s="63"/>
      <c r="D235" s="63"/>
      <c r="E235" s="63"/>
      <c r="F235" s="63"/>
      <c r="G235" s="63"/>
      <c r="H235" s="63"/>
    </row>
    <row r="236" spans="1:8" ht="12.75">
      <c r="A236" s="63"/>
      <c r="B236" s="63"/>
      <c r="C236" s="63"/>
      <c r="D236" s="63"/>
      <c r="E236" s="63"/>
      <c r="F236" s="63"/>
      <c r="G236" s="63"/>
      <c r="H236" s="63"/>
    </row>
    <row r="237" spans="1:8" ht="12.75">
      <c r="A237" s="63"/>
      <c r="B237" s="63"/>
      <c r="C237" s="63"/>
      <c r="D237" s="63"/>
      <c r="E237" s="63"/>
      <c r="F237" s="63"/>
      <c r="G237" s="63"/>
      <c r="H237" s="63"/>
    </row>
    <row r="238" spans="1:8" ht="12.75">
      <c r="A238" s="63"/>
      <c r="B238" s="63"/>
      <c r="C238" s="63"/>
      <c r="D238" s="63"/>
      <c r="E238" s="63"/>
      <c r="F238" s="63"/>
      <c r="G238" s="63"/>
      <c r="H238" s="63"/>
    </row>
    <row r="239" spans="1:8" ht="12.75">
      <c r="A239" s="63"/>
      <c r="B239" s="63"/>
      <c r="C239" s="63"/>
      <c r="D239" s="63"/>
      <c r="E239" s="63"/>
      <c r="F239" s="63"/>
      <c r="G239" s="63"/>
      <c r="H239" s="63"/>
    </row>
    <row r="240" spans="1:8" ht="12.75">
      <c r="A240" s="63"/>
      <c r="B240" s="63"/>
      <c r="C240" s="63"/>
      <c r="D240" s="63"/>
      <c r="E240" s="63"/>
      <c r="F240" s="63"/>
      <c r="G240" s="63"/>
      <c r="H240" s="63"/>
    </row>
    <row r="241" spans="1:8" ht="12.75">
      <c r="A241" s="63"/>
      <c r="B241" s="63"/>
      <c r="C241" s="63"/>
      <c r="D241" s="63"/>
      <c r="E241" s="63"/>
      <c r="F241" s="63"/>
      <c r="G241" s="63"/>
      <c r="H241" s="63"/>
    </row>
    <row r="242" spans="1:8" ht="12.75">
      <c r="A242" s="63"/>
      <c r="B242" s="63"/>
      <c r="C242" s="63"/>
      <c r="D242" s="63"/>
      <c r="E242" s="63"/>
      <c r="F242" s="63"/>
      <c r="G242" s="63"/>
      <c r="H242" s="63"/>
    </row>
    <row r="243" spans="1:8" ht="12.75">
      <c r="A243" s="63"/>
      <c r="B243" s="63"/>
      <c r="C243" s="63"/>
      <c r="D243" s="63"/>
      <c r="E243" s="63"/>
      <c r="F243" s="63"/>
      <c r="G243" s="63"/>
      <c r="H243" s="63"/>
    </row>
    <row r="244" spans="1:8" ht="12.75">
      <c r="A244" s="63"/>
      <c r="B244" s="63"/>
      <c r="C244" s="63"/>
      <c r="D244" s="63"/>
      <c r="E244" s="63"/>
      <c r="F244" s="63"/>
      <c r="G244" s="63"/>
      <c r="H244" s="63"/>
    </row>
    <row r="245" spans="1:8" ht="12.75">
      <c r="A245" s="63"/>
      <c r="B245" s="63"/>
      <c r="C245" s="63"/>
      <c r="D245" s="63"/>
      <c r="E245" s="63"/>
      <c r="F245" s="63"/>
      <c r="G245" s="63"/>
      <c r="H245" s="63"/>
    </row>
    <row r="246" spans="1:8" ht="12.75">
      <c r="A246" s="63"/>
      <c r="B246" s="63"/>
      <c r="C246" s="63"/>
      <c r="D246" s="63"/>
      <c r="E246" s="63"/>
      <c r="F246" s="63"/>
      <c r="G246" s="63"/>
      <c r="H246" s="63"/>
    </row>
    <row r="247" spans="1:8" ht="12.75">
      <c r="A247" s="63"/>
      <c r="B247" s="63"/>
      <c r="C247" s="63"/>
      <c r="D247" s="63"/>
      <c r="E247" s="63"/>
      <c r="F247" s="63"/>
      <c r="G247" s="63"/>
      <c r="H247" s="63"/>
    </row>
    <row r="248" spans="1:8" ht="12.75">
      <c r="A248" s="63"/>
      <c r="B248" s="63"/>
      <c r="C248" s="63"/>
      <c r="D248" s="63"/>
      <c r="E248" s="63"/>
      <c r="F248" s="63"/>
      <c r="G248" s="63"/>
      <c r="H248" s="63"/>
    </row>
    <row r="249" spans="1:8" ht="12.75">
      <c r="A249" s="63"/>
      <c r="B249" s="63"/>
      <c r="C249" s="63"/>
      <c r="D249" s="63"/>
      <c r="E249" s="63"/>
      <c r="F249" s="63"/>
      <c r="G249" s="63"/>
      <c r="H249" s="63"/>
    </row>
    <row r="250" spans="1:8" ht="12.75">
      <c r="A250" s="63"/>
      <c r="B250" s="63"/>
      <c r="C250" s="63"/>
      <c r="D250" s="63"/>
      <c r="E250" s="63"/>
      <c r="F250" s="63"/>
      <c r="G250" s="63"/>
      <c r="H250" s="63"/>
    </row>
    <row r="251" spans="1:8" ht="12.75">
      <c r="A251" s="63"/>
      <c r="B251" s="63"/>
      <c r="C251" s="63"/>
      <c r="D251" s="63"/>
      <c r="E251" s="63"/>
      <c r="F251" s="63"/>
      <c r="G251" s="63"/>
      <c r="H251" s="63"/>
    </row>
    <row r="252" spans="1:8" ht="12.75">
      <c r="A252" s="63"/>
      <c r="B252" s="63"/>
      <c r="C252" s="63"/>
      <c r="D252" s="63"/>
      <c r="E252" s="63"/>
      <c r="F252" s="63"/>
      <c r="G252" s="63"/>
      <c r="H252" s="63"/>
    </row>
    <row r="253" spans="1:8" ht="12.75">
      <c r="A253" s="63"/>
      <c r="B253" s="63"/>
      <c r="C253" s="63"/>
      <c r="D253" s="63"/>
      <c r="E253" s="63"/>
      <c r="F253" s="63"/>
      <c r="G253" s="63"/>
      <c r="H253" s="63"/>
    </row>
    <row r="254" spans="1:8" ht="12.75">
      <c r="A254" s="63"/>
      <c r="B254" s="63"/>
      <c r="C254" s="63"/>
      <c r="D254" s="63"/>
      <c r="E254" s="63"/>
      <c r="F254" s="63"/>
      <c r="G254" s="63"/>
      <c r="H254" s="63"/>
    </row>
    <row r="255" spans="1:8" ht="12.75">
      <c r="A255" s="63"/>
      <c r="B255" s="63"/>
      <c r="C255" s="63"/>
      <c r="D255" s="63"/>
      <c r="E255" s="63"/>
      <c r="F255" s="63"/>
      <c r="G255" s="63"/>
      <c r="H255" s="63"/>
    </row>
    <row r="256" spans="1:8" ht="12.75">
      <c r="A256" s="63"/>
      <c r="B256" s="63"/>
      <c r="C256" s="63"/>
      <c r="D256" s="63"/>
      <c r="E256" s="63"/>
      <c r="F256" s="63"/>
      <c r="G256" s="63"/>
      <c r="H256" s="63"/>
    </row>
    <row r="257" spans="1:8" ht="12.75">
      <c r="A257" s="63"/>
      <c r="B257" s="63"/>
      <c r="C257" s="63"/>
      <c r="D257" s="63"/>
      <c r="E257" s="63"/>
      <c r="F257" s="63"/>
      <c r="G257" s="63"/>
      <c r="H257" s="63"/>
    </row>
    <row r="258" spans="1:8" ht="12.75">
      <c r="A258" s="63"/>
      <c r="B258" s="63"/>
      <c r="C258" s="63"/>
      <c r="D258" s="63"/>
      <c r="E258" s="63"/>
      <c r="F258" s="63"/>
      <c r="G258" s="63"/>
      <c r="H258" s="63"/>
    </row>
    <row r="259" spans="1:8" ht="12.75">
      <c r="A259" s="63"/>
      <c r="B259" s="63"/>
      <c r="C259" s="63"/>
      <c r="D259" s="63"/>
      <c r="E259" s="63"/>
      <c r="F259" s="63"/>
      <c r="G259" s="63"/>
      <c r="H259" s="63"/>
    </row>
    <row r="260" spans="1:8" ht="12.75">
      <c r="A260" s="63"/>
      <c r="B260" s="63"/>
      <c r="C260" s="63"/>
      <c r="D260" s="63"/>
      <c r="E260" s="63"/>
      <c r="F260" s="63"/>
      <c r="G260" s="63"/>
      <c r="H260" s="63"/>
    </row>
    <row r="261" spans="1:8" ht="12.75">
      <c r="A261" s="63"/>
      <c r="B261" s="63"/>
      <c r="C261" s="63"/>
      <c r="D261" s="63"/>
      <c r="E261" s="63"/>
      <c r="F261" s="63"/>
      <c r="G261" s="63"/>
      <c r="H261" s="63"/>
    </row>
    <row r="262" spans="1:8" ht="12.75">
      <c r="A262" s="13"/>
      <c r="B262" s="13"/>
      <c r="C262" s="13"/>
      <c r="D262" s="13"/>
      <c r="E262" s="13"/>
      <c r="F262" s="13"/>
      <c r="G262" s="13"/>
      <c r="H262" s="13"/>
    </row>
    <row r="263" spans="1:8" ht="12.75">
      <c r="A263" s="13"/>
      <c r="B263" s="13"/>
      <c r="C263" s="13"/>
      <c r="D263" s="13"/>
      <c r="E263" s="13"/>
      <c r="F263" s="13"/>
      <c r="G263" s="13"/>
      <c r="H263" s="13"/>
    </row>
    <row r="264" spans="1:8" ht="12.75">
      <c r="A264" s="13"/>
      <c r="B264" s="13"/>
      <c r="C264" s="13"/>
      <c r="D264" s="13"/>
      <c r="E264" s="13"/>
      <c r="F264" s="13"/>
      <c r="G264" s="13"/>
      <c r="H264" s="13"/>
    </row>
    <row r="265" spans="1:8" ht="12.75">
      <c r="A265" s="13"/>
      <c r="B265" s="13"/>
      <c r="C265" s="13"/>
      <c r="D265" s="13"/>
      <c r="E265" s="13"/>
      <c r="F265" s="13"/>
      <c r="G265" s="13"/>
      <c r="H265" s="13"/>
    </row>
    <row r="266" spans="1:8" ht="12.75">
      <c r="A266" s="13"/>
      <c r="B266" s="13"/>
      <c r="C266" s="13"/>
      <c r="D266" s="13"/>
      <c r="E266" s="13"/>
      <c r="F266" s="13"/>
      <c r="G266" s="13"/>
      <c r="H266" s="13"/>
    </row>
    <row r="267" spans="1:8" ht="12.75">
      <c r="A267" s="13"/>
      <c r="B267" s="13"/>
      <c r="C267" s="13"/>
      <c r="D267" s="13"/>
      <c r="E267" s="13"/>
      <c r="F267" s="13"/>
      <c r="G267" s="13"/>
      <c r="H267" s="13"/>
    </row>
    <row r="268" spans="1:8" ht="12.75">
      <c r="A268" s="13"/>
      <c r="B268" s="13"/>
      <c r="C268" s="13"/>
      <c r="D268" s="13"/>
      <c r="E268" s="13"/>
      <c r="F268" s="13"/>
      <c r="G268" s="13"/>
      <c r="H268" s="13"/>
    </row>
    <row r="269" spans="1:8" ht="12.75">
      <c r="A269" s="13"/>
      <c r="B269" s="13"/>
      <c r="C269" s="13"/>
      <c r="D269" s="13"/>
      <c r="E269" s="13"/>
      <c r="F269" s="13"/>
      <c r="G269" s="13"/>
      <c r="H269" s="13"/>
    </row>
    <row r="270" spans="1:8" ht="12.75">
      <c r="A270" s="13"/>
      <c r="B270" s="13"/>
      <c r="C270" s="13"/>
      <c r="D270" s="13"/>
      <c r="E270" s="13"/>
      <c r="F270" s="13"/>
      <c r="G270" s="13"/>
      <c r="H270" s="13"/>
    </row>
    <row r="271" spans="1:8" ht="12.75">
      <c r="A271" s="13"/>
      <c r="B271" s="13"/>
      <c r="C271" s="13"/>
      <c r="D271" s="13"/>
      <c r="E271" s="13"/>
      <c r="F271" s="13"/>
      <c r="G271" s="13"/>
      <c r="H271" s="13"/>
    </row>
    <row r="272" spans="1:8" ht="12.75">
      <c r="A272" s="13"/>
      <c r="B272" s="13"/>
      <c r="C272" s="13"/>
      <c r="D272" s="13"/>
      <c r="E272" s="13"/>
      <c r="F272" s="13"/>
      <c r="G272" s="13"/>
      <c r="H272" s="13"/>
    </row>
    <row r="273" spans="1:8" ht="12.75">
      <c r="A273" s="13"/>
      <c r="B273" s="13"/>
      <c r="C273" s="13"/>
      <c r="D273" s="13"/>
      <c r="E273" s="13"/>
      <c r="F273" s="13"/>
      <c r="G273" s="13"/>
      <c r="H273" s="13"/>
    </row>
    <row r="274" spans="1:8" ht="12.75">
      <c r="A274" s="13"/>
      <c r="B274" s="13"/>
      <c r="C274" s="13"/>
      <c r="D274" s="13"/>
      <c r="E274" s="13"/>
      <c r="F274" s="13"/>
      <c r="G274" s="13"/>
      <c r="H274" s="13"/>
    </row>
    <row r="275" spans="1:8" ht="12.75">
      <c r="A275" s="13"/>
      <c r="B275" s="13"/>
      <c r="C275" s="13"/>
      <c r="D275" s="13"/>
      <c r="E275" s="13"/>
      <c r="F275" s="13"/>
      <c r="G275" s="13"/>
      <c r="H275" s="13"/>
    </row>
    <row r="276" spans="1:8" ht="12.75">
      <c r="A276" s="13"/>
      <c r="B276" s="13"/>
      <c r="C276" s="13"/>
      <c r="D276" s="13"/>
      <c r="E276" s="13"/>
      <c r="F276" s="13"/>
      <c r="G276" s="13"/>
      <c r="H276" s="13"/>
    </row>
    <row r="277" spans="1:8" ht="12.75">
      <c r="A277" s="13"/>
      <c r="B277" s="13"/>
      <c r="C277" s="13"/>
      <c r="D277" s="13"/>
      <c r="E277" s="13"/>
      <c r="F277" s="13"/>
      <c r="G277" s="13"/>
      <c r="H277" s="13"/>
    </row>
    <row r="278" spans="1:8" ht="12.75">
      <c r="A278" s="13"/>
      <c r="B278" s="13"/>
      <c r="C278" s="13"/>
      <c r="D278" s="13"/>
      <c r="E278" s="13"/>
      <c r="F278" s="13"/>
      <c r="G278" s="13"/>
      <c r="H278" s="13"/>
    </row>
    <row r="279" spans="1:8" ht="12.75">
      <c r="A279" s="13"/>
      <c r="B279" s="13"/>
      <c r="C279" s="13"/>
      <c r="D279" s="13"/>
      <c r="E279" s="13"/>
      <c r="F279" s="13"/>
      <c r="G279" s="13"/>
      <c r="H279" s="13"/>
    </row>
    <row r="280" spans="1:8" ht="12.75">
      <c r="A280" s="13"/>
      <c r="B280" s="13"/>
      <c r="C280" s="13"/>
      <c r="D280" s="13"/>
      <c r="E280" s="13"/>
      <c r="F280" s="13"/>
      <c r="G280" s="13"/>
      <c r="H280" s="13"/>
    </row>
    <row r="281" spans="1:8" ht="12.75">
      <c r="A281" s="13"/>
      <c r="B281" s="13"/>
      <c r="C281" s="13"/>
      <c r="D281" s="13"/>
      <c r="E281" s="13"/>
      <c r="F281" s="13"/>
      <c r="G281" s="13"/>
      <c r="H281" s="13"/>
    </row>
    <row r="282" spans="1:8" ht="12.75">
      <c r="A282" s="13"/>
      <c r="B282" s="13"/>
      <c r="C282" s="13"/>
      <c r="D282" s="13"/>
      <c r="E282" s="13"/>
      <c r="F282" s="13"/>
      <c r="G282" s="13"/>
      <c r="H282" s="13"/>
    </row>
    <row r="283" spans="1:8" ht="12.75">
      <c r="A283" s="13"/>
      <c r="B283" s="13"/>
      <c r="C283" s="13"/>
      <c r="D283" s="13"/>
      <c r="E283" s="13"/>
      <c r="F283" s="13"/>
      <c r="G283" s="13"/>
      <c r="H283" s="13"/>
    </row>
    <row r="284" spans="1:8" ht="12.75">
      <c r="A284" s="13"/>
      <c r="B284" s="13"/>
      <c r="C284" s="13"/>
      <c r="D284" s="13"/>
      <c r="E284" s="13"/>
      <c r="F284" s="13"/>
      <c r="G284" s="13"/>
      <c r="H284" s="13"/>
    </row>
    <row r="285" spans="1:8" ht="12.75">
      <c r="A285" s="13"/>
      <c r="B285" s="13"/>
      <c r="C285" s="13"/>
      <c r="D285" s="13"/>
      <c r="E285" s="13"/>
      <c r="F285" s="13"/>
      <c r="G285" s="13"/>
      <c r="H285" s="13"/>
    </row>
    <row r="286" spans="1:8" ht="12.75">
      <c r="A286" s="13"/>
      <c r="B286" s="13"/>
      <c r="C286" s="13"/>
      <c r="D286" s="13"/>
      <c r="E286" s="13"/>
      <c r="F286" s="13"/>
      <c r="G286" s="13"/>
      <c r="H286" s="13"/>
    </row>
    <row r="287" spans="1:8" ht="12.75">
      <c r="A287" s="13"/>
      <c r="B287" s="13"/>
      <c r="C287" s="13"/>
      <c r="D287" s="13"/>
      <c r="E287" s="13"/>
      <c r="F287" s="13"/>
      <c r="G287" s="13"/>
      <c r="H287" s="13"/>
    </row>
    <row r="288" spans="1:8" ht="12.75">
      <c r="A288" s="13"/>
      <c r="B288" s="13"/>
      <c r="C288" s="13"/>
      <c r="D288" s="13"/>
      <c r="E288" s="13"/>
      <c r="F288" s="13"/>
      <c r="G288" s="13"/>
      <c r="H288" s="13"/>
    </row>
    <row r="289" spans="1:8" ht="12.75">
      <c r="A289" s="13"/>
      <c r="B289" s="13"/>
      <c r="C289" s="13"/>
      <c r="D289" s="13"/>
      <c r="E289" s="13"/>
      <c r="F289" s="13"/>
      <c r="G289" s="13"/>
      <c r="H289" s="13"/>
    </row>
    <row r="290" spans="1:8" ht="12.75">
      <c r="A290" s="13"/>
      <c r="B290" s="13"/>
      <c r="C290" s="13"/>
      <c r="D290" s="13"/>
      <c r="E290" s="13"/>
      <c r="F290" s="13"/>
      <c r="G290" s="13"/>
      <c r="H290" s="13"/>
    </row>
    <row r="291" spans="1:8" ht="12.75">
      <c r="A291" s="13"/>
      <c r="B291" s="13"/>
      <c r="C291" s="13"/>
      <c r="D291" s="13"/>
      <c r="E291" s="13"/>
      <c r="F291" s="13"/>
      <c r="G291" s="13"/>
      <c r="H291" s="13"/>
    </row>
    <row r="292" spans="1:8" ht="12.75">
      <c r="A292" s="13"/>
      <c r="B292" s="13"/>
      <c r="C292" s="13"/>
      <c r="D292" s="13"/>
      <c r="E292" s="13"/>
      <c r="F292" s="13"/>
      <c r="G292" s="13"/>
      <c r="H292" s="13"/>
    </row>
    <row r="293" spans="1:8" ht="12.75">
      <c r="A293" s="13"/>
      <c r="B293" s="13"/>
      <c r="C293" s="13"/>
      <c r="D293" s="13"/>
      <c r="E293" s="13"/>
      <c r="F293" s="13"/>
      <c r="G293" s="13"/>
      <c r="H293" s="13"/>
    </row>
    <row r="294" spans="1:8" ht="12.75">
      <c r="A294" s="13"/>
      <c r="B294" s="13"/>
      <c r="C294" s="13"/>
      <c r="D294" s="13"/>
      <c r="E294" s="13"/>
      <c r="F294" s="13"/>
      <c r="G294" s="13"/>
      <c r="H294" s="13"/>
    </row>
    <row r="295" spans="1:8" ht="12.75">
      <c r="A295" s="13"/>
      <c r="B295" s="13"/>
      <c r="C295" s="13"/>
      <c r="D295" s="13"/>
      <c r="E295" s="13"/>
      <c r="F295" s="13"/>
      <c r="G295" s="13"/>
      <c r="H295" s="13"/>
    </row>
    <row r="296" spans="1:8" ht="12.75">
      <c r="A296" s="13"/>
      <c r="B296" s="13"/>
      <c r="C296" s="13"/>
      <c r="D296" s="13"/>
      <c r="E296" s="13"/>
      <c r="F296" s="13"/>
      <c r="G296" s="13"/>
      <c r="H296" s="13"/>
    </row>
    <row r="297" spans="1:8" ht="12.75">
      <c r="A297" s="13"/>
      <c r="B297" s="13"/>
      <c r="C297" s="13"/>
      <c r="D297" s="13"/>
      <c r="E297" s="13"/>
      <c r="F297" s="13"/>
      <c r="G297" s="13"/>
      <c r="H297" s="13"/>
    </row>
    <row r="298" spans="1:8" ht="12.75">
      <c r="A298" s="13"/>
      <c r="B298" s="13"/>
      <c r="C298" s="13"/>
      <c r="D298" s="13"/>
      <c r="E298" s="13"/>
      <c r="F298" s="13"/>
      <c r="G298" s="13"/>
      <c r="H298" s="13"/>
    </row>
    <row r="299" spans="1:8" ht="12.75">
      <c r="A299" s="13"/>
      <c r="B299" s="13"/>
      <c r="C299" s="13"/>
      <c r="D299" s="13"/>
      <c r="E299" s="13"/>
      <c r="F299" s="13"/>
      <c r="G299" s="13"/>
      <c r="H299" s="13"/>
    </row>
    <row r="300" spans="1:8" ht="12.75">
      <c r="A300" s="13"/>
      <c r="B300" s="13"/>
      <c r="C300" s="13"/>
      <c r="D300" s="13"/>
      <c r="E300" s="13"/>
      <c r="F300" s="13"/>
      <c r="G300" s="13"/>
      <c r="H300" s="13"/>
    </row>
    <row r="301" spans="1:8" ht="12.75">
      <c r="A301" s="13"/>
      <c r="B301" s="13"/>
      <c r="C301" s="13"/>
      <c r="D301" s="13"/>
      <c r="E301" s="13"/>
      <c r="F301" s="13"/>
      <c r="G301" s="13"/>
      <c r="H301" s="13"/>
    </row>
    <row r="302" spans="1:8" ht="12.75">
      <c r="A302" s="13"/>
      <c r="B302" s="13"/>
      <c r="C302" s="13"/>
      <c r="D302" s="13"/>
      <c r="E302" s="13"/>
      <c r="F302" s="13"/>
      <c r="G302" s="13"/>
      <c r="H302" s="13"/>
    </row>
    <row r="303" spans="1:8" ht="12.75">
      <c r="A303" s="13"/>
      <c r="B303" s="13"/>
      <c r="C303" s="13"/>
      <c r="D303" s="13"/>
      <c r="E303" s="13"/>
      <c r="F303" s="13"/>
      <c r="G303" s="13"/>
      <c r="H303" s="13"/>
    </row>
    <row r="304" spans="1:8" ht="12.75">
      <c r="A304" s="13"/>
      <c r="B304" s="13"/>
      <c r="C304" s="13"/>
      <c r="D304" s="13"/>
      <c r="E304" s="13"/>
      <c r="F304" s="13"/>
      <c r="G304" s="13"/>
      <c r="H304" s="13"/>
    </row>
    <row r="305" spans="1:8" ht="12.75">
      <c r="A305" s="13"/>
      <c r="B305" s="13"/>
      <c r="C305" s="13"/>
      <c r="D305" s="13"/>
      <c r="E305" s="13"/>
      <c r="F305" s="13"/>
      <c r="G305" s="13"/>
      <c r="H305" s="13"/>
    </row>
    <row r="306" spans="1:8" ht="12.75">
      <c r="A306" s="13"/>
      <c r="B306" s="13"/>
      <c r="C306" s="13"/>
      <c r="D306" s="13"/>
      <c r="E306" s="13"/>
      <c r="F306" s="13"/>
      <c r="G306" s="13"/>
      <c r="H306" s="13"/>
    </row>
    <row r="307" spans="1:8" ht="12.75">
      <c r="A307" s="13"/>
      <c r="B307" s="13"/>
      <c r="C307" s="13"/>
      <c r="D307" s="13"/>
      <c r="E307" s="13"/>
      <c r="F307" s="13"/>
      <c r="G307" s="13"/>
      <c r="H307" s="13"/>
    </row>
    <row r="308" spans="1:8" ht="12.75">
      <c r="A308" s="13"/>
      <c r="B308" s="13"/>
      <c r="C308" s="13"/>
      <c r="D308" s="13"/>
      <c r="E308" s="13"/>
      <c r="F308" s="13"/>
      <c r="G308" s="13"/>
      <c r="H308" s="13"/>
    </row>
    <row r="309" spans="1:8" ht="12.75">
      <c r="A309" s="13"/>
      <c r="B309" s="13"/>
      <c r="C309" s="13"/>
      <c r="D309" s="13"/>
      <c r="E309" s="13"/>
      <c r="F309" s="13"/>
      <c r="G309" s="13"/>
      <c r="H309" s="13"/>
    </row>
    <row r="310" spans="1:8" ht="12.75">
      <c r="A310" s="13"/>
      <c r="B310" s="13"/>
      <c r="C310" s="13"/>
      <c r="D310" s="13"/>
      <c r="E310" s="13"/>
      <c r="F310" s="13"/>
      <c r="G310" s="13"/>
      <c r="H310" s="13"/>
    </row>
    <row r="311" spans="1:8" ht="12.75">
      <c r="A311" s="13"/>
      <c r="B311" s="13"/>
      <c r="C311" s="13"/>
      <c r="D311" s="13"/>
      <c r="E311" s="13"/>
      <c r="F311" s="13"/>
      <c r="G311" s="13"/>
      <c r="H311" s="13"/>
    </row>
    <row r="312" spans="1:8" ht="12.75">
      <c r="A312" s="13"/>
      <c r="B312" s="13"/>
      <c r="C312" s="13"/>
      <c r="D312" s="13"/>
      <c r="E312" s="13"/>
      <c r="F312" s="13"/>
      <c r="G312" s="13"/>
      <c r="H312" s="13"/>
    </row>
    <row r="313" spans="1:8" ht="12.75">
      <c r="A313" s="13"/>
      <c r="B313" s="13"/>
      <c r="C313" s="13"/>
      <c r="D313" s="13"/>
      <c r="E313" s="13"/>
      <c r="F313" s="13"/>
      <c r="G313" s="13"/>
      <c r="H313" s="13"/>
    </row>
    <row r="314" spans="1:8" ht="12.75">
      <c r="A314" s="13"/>
      <c r="B314" s="13"/>
      <c r="C314" s="13"/>
      <c r="D314" s="13"/>
      <c r="E314" s="13"/>
      <c r="F314" s="13"/>
      <c r="G314" s="13"/>
      <c r="H314" s="13"/>
    </row>
    <row r="315" spans="1:8" ht="12.75">
      <c r="A315" s="13"/>
      <c r="B315" s="13"/>
      <c r="C315" s="13"/>
      <c r="D315" s="13"/>
      <c r="E315" s="13"/>
      <c r="F315" s="13"/>
      <c r="G315" s="13"/>
      <c r="H315" s="13"/>
    </row>
    <row r="316" spans="1:8" ht="12.75">
      <c r="A316" s="13"/>
      <c r="B316" s="13"/>
      <c r="C316" s="13"/>
      <c r="D316" s="13"/>
      <c r="E316" s="13"/>
      <c r="F316" s="13"/>
      <c r="G316" s="13"/>
      <c r="H316" s="13"/>
    </row>
    <row r="317" spans="1:8" ht="12.75">
      <c r="A317" s="13"/>
      <c r="B317" s="13"/>
      <c r="C317" s="13"/>
      <c r="D317" s="13"/>
      <c r="E317" s="13"/>
      <c r="F317" s="13"/>
      <c r="G317" s="13"/>
      <c r="H317" s="13"/>
    </row>
    <row r="318" spans="1:8" ht="12.75">
      <c r="A318" s="13"/>
      <c r="B318" s="13"/>
      <c r="C318" s="13"/>
      <c r="D318" s="13"/>
      <c r="E318" s="13"/>
      <c r="F318" s="13"/>
      <c r="G318" s="13"/>
      <c r="H318" s="13"/>
    </row>
    <row r="319" spans="1:8" ht="12.75">
      <c r="A319" s="13"/>
      <c r="B319" s="13"/>
      <c r="C319" s="13"/>
      <c r="D319" s="13"/>
      <c r="E319" s="13"/>
      <c r="F319" s="13"/>
      <c r="G319" s="13"/>
      <c r="H319" s="13"/>
    </row>
    <row r="320" spans="1:8" ht="12.75">
      <c r="A320" s="13"/>
      <c r="B320" s="13"/>
      <c r="C320" s="13"/>
      <c r="D320" s="13"/>
      <c r="E320" s="13"/>
      <c r="F320" s="13"/>
      <c r="G320" s="13"/>
      <c r="H320" s="13"/>
    </row>
    <row r="321" spans="1:8" ht="12.75">
      <c r="A321" s="13"/>
      <c r="B321" s="13"/>
      <c r="C321" s="13"/>
      <c r="D321" s="13"/>
      <c r="E321" s="13"/>
      <c r="F321" s="13"/>
      <c r="G321" s="13"/>
      <c r="H321" s="13"/>
    </row>
    <row r="322" spans="1:8" ht="12.75">
      <c r="A322" s="13"/>
      <c r="B322" s="13"/>
      <c r="C322" s="13"/>
      <c r="D322" s="13"/>
      <c r="E322" s="13"/>
      <c r="F322" s="13"/>
      <c r="G322" s="13"/>
      <c r="H322" s="13"/>
    </row>
    <row r="323" spans="1:8" ht="12.75">
      <c r="A323" s="13"/>
      <c r="B323" s="13"/>
      <c r="C323" s="13"/>
      <c r="D323" s="13"/>
      <c r="E323" s="13"/>
      <c r="F323" s="13"/>
      <c r="G323" s="13"/>
      <c r="H323" s="13"/>
    </row>
    <row r="324" spans="1:8" ht="12.75">
      <c r="A324" s="13"/>
      <c r="B324" s="13"/>
      <c r="C324" s="13"/>
      <c r="D324" s="13"/>
      <c r="E324" s="13"/>
      <c r="F324" s="13"/>
      <c r="G324" s="13"/>
      <c r="H324" s="13"/>
    </row>
    <row r="325" spans="1:8" ht="12.75">
      <c r="A325" s="13"/>
      <c r="B325" s="13"/>
      <c r="C325" s="13"/>
      <c r="D325" s="13"/>
      <c r="E325" s="13"/>
      <c r="F325" s="13"/>
      <c r="G325" s="13"/>
      <c r="H325" s="13"/>
    </row>
    <row r="326" spans="1:8" ht="12.75">
      <c r="A326" s="13"/>
      <c r="B326" s="13"/>
      <c r="C326" s="13"/>
      <c r="D326" s="13"/>
      <c r="E326" s="13"/>
      <c r="F326" s="13"/>
      <c r="G326" s="13"/>
      <c r="H326" s="13"/>
    </row>
    <row r="327" spans="1:8" ht="12.75">
      <c r="A327" s="13"/>
      <c r="B327" s="13"/>
      <c r="C327" s="13"/>
      <c r="D327" s="13"/>
      <c r="E327" s="13"/>
      <c r="F327" s="13"/>
      <c r="G327" s="13"/>
      <c r="H327" s="13"/>
    </row>
    <row r="328" spans="1:8" ht="12.75">
      <c r="A328" s="13"/>
      <c r="B328" s="13"/>
      <c r="C328" s="13"/>
      <c r="D328" s="13"/>
      <c r="E328" s="13"/>
      <c r="F328" s="13"/>
      <c r="G328" s="13"/>
      <c r="H328" s="13"/>
    </row>
    <row r="329" spans="1:8" ht="12.75">
      <c r="A329" s="13"/>
      <c r="B329" s="13"/>
      <c r="C329" s="13"/>
      <c r="D329" s="13"/>
      <c r="E329" s="13"/>
      <c r="F329" s="13"/>
      <c r="G329" s="13"/>
      <c r="H329" s="13"/>
    </row>
    <row r="330" spans="1:8" ht="12.75">
      <c r="A330" s="13"/>
      <c r="B330" s="13"/>
      <c r="C330" s="13"/>
      <c r="D330" s="13"/>
      <c r="E330" s="13"/>
      <c r="F330" s="13"/>
      <c r="G330" s="13"/>
      <c r="H330" s="13"/>
    </row>
    <row r="331" spans="1:8" ht="12.75">
      <c r="A331" s="13"/>
      <c r="B331" s="13"/>
      <c r="C331" s="13"/>
      <c r="D331" s="13"/>
      <c r="E331" s="13"/>
      <c r="F331" s="13"/>
      <c r="G331" s="13"/>
      <c r="H331" s="13"/>
    </row>
    <row r="332" spans="1:8" ht="12.75">
      <c r="A332" s="13"/>
      <c r="B332" s="13"/>
      <c r="C332" s="13"/>
      <c r="D332" s="13"/>
      <c r="E332" s="13"/>
      <c r="F332" s="13"/>
      <c r="G332" s="13"/>
      <c r="H332" s="13"/>
    </row>
    <row r="333" spans="1:8" ht="12.75">
      <c r="A333" s="13"/>
      <c r="B333" s="13"/>
      <c r="C333" s="13"/>
      <c r="D333" s="13"/>
      <c r="E333" s="13"/>
      <c r="F333" s="13"/>
      <c r="G333" s="13"/>
      <c r="H333" s="13"/>
    </row>
    <row r="334" spans="1:8" ht="12.75">
      <c r="A334" s="13"/>
      <c r="B334" s="13"/>
      <c r="C334" s="13"/>
      <c r="D334" s="13"/>
      <c r="E334" s="13"/>
      <c r="F334" s="13"/>
      <c r="G334" s="13"/>
      <c r="H334" s="13"/>
    </row>
    <row r="335" spans="1:8" ht="12.75">
      <c r="A335" s="13"/>
      <c r="B335" s="13"/>
      <c r="C335" s="13"/>
      <c r="D335" s="13"/>
      <c r="E335" s="13"/>
      <c r="F335" s="13"/>
      <c r="G335" s="13"/>
      <c r="H335" s="13"/>
    </row>
    <row r="336" spans="1:8" ht="12.75">
      <c r="A336" s="13"/>
      <c r="B336" s="13"/>
      <c r="C336" s="13"/>
      <c r="D336" s="13"/>
      <c r="E336" s="13"/>
      <c r="F336" s="13"/>
      <c r="G336" s="13"/>
      <c r="H336" s="13"/>
    </row>
    <row r="337" spans="1:8" ht="12.75">
      <c r="A337" s="13"/>
      <c r="B337" s="13"/>
      <c r="C337" s="13"/>
      <c r="D337" s="13"/>
      <c r="E337" s="13"/>
      <c r="F337" s="13"/>
      <c r="G337" s="13"/>
      <c r="H337" s="13"/>
    </row>
    <row r="338" spans="1:8" ht="12.75">
      <c r="A338" s="13"/>
      <c r="B338" s="13"/>
      <c r="C338" s="13"/>
      <c r="D338" s="13"/>
      <c r="E338" s="13"/>
      <c r="F338" s="13"/>
      <c r="G338" s="13"/>
      <c r="H338" s="13"/>
    </row>
    <row r="339" spans="1:8" ht="12.75">
      <c r="A339" s="13"/>
      <c r="B339" s="13"/>
      <c r="C339" s="13"/>
      <c r="D339" s="13"/>
      <c r="E339" s="13"/>
      <c r="F339" s="13"/>
      <c r="G339" s="13"/>
      <c r="H339" s="13"/>
    </row>
  </sheetData>
  <sheetProtection/>
  <mergeCells count="103">
    <mergeCell ref="G164:H164"/>
    <mergeCell ref="G165:H165"/>
    <mergeCell ref="G166:H166"/>
    <mergeCell ref="G167:H167"/>
    <mergeCell ref="G146:H146"/>
    <mergeCell ref="G159:H159"/>
    <mergeCell ref="G160:H160"/>
    <mergeCell ref="G161:H161"/>
    <mergeCell ref="G162:H162"/>
    <mergeCell ref="G163:H163"/>
    <mergeCell ref="G140:H140"/>
    <mergeCell ref="G141:H141"/>
    <mergeCell ref="G142:H142"/>
    <mergeCell ref="G143:H143"/>
    <mergeCell ref="G144:H144"/>
    <mergeCell ref="G145:H145"/>
    <mergeCell ref="G134:H134"/>
    <mergeCell ref="G135:H135"/>
    <mergeCell ref="G136:H136"/>
    <mergeCell ref="G137:H137"/>
    <mergeCell ref="G138:H138"/>
    <mergeCell ref="G139:H139"/>
    <mergeCell ref="G128:H128"/>
    <mergeCell ref="G129:H129"/>
    <mergeCell ref="G130:H130"/>
    <mergeCell ref="G131:H131"/>
    <mergeCell ref="G132:H132"/>
    <mergeCell ref="G133:H133"/>
    <mergeCell ref="G122:H122"/>
    <mergeCell ref="G123:H123"/>
    <mergeCell ref="G124:H124"/>
    <mergeCell ref="G125:H125"/>
    <mergeCell ref="G126:H126"/>
    <mergeCell ref="G127:H127"/>
    <mergeCell ref="G116:H116"/>
    <mergeCell ref="G117:H117"/>
    <mergeCell ref="G118:H118"/>
    <mergeCell ref="G119:H119"/>
    <mergeCell ref="G120:H120"/>
    <mergeCell ref="G121:H121"/>
    <mergeCell ref="G150:H150"/>
    <mergeCell ref="G151:H151"/>
    <mergeCell ref="G152:H152"/>
    <mergeCell ref="G153:H153"/>
    <mergeCell ref="G154:H154"/>
    <mergeCell ref="G111:H111"/>
    <mergeCell ref="G112:H112"/>
    <mergeCell ref="G113:H113"/>
    <mergeCell ref="G114:H114"/>
    <mergeCell ref="G115:H115"/>
    <mergeCell ref="B3:E3"/>
    <mergeCell ref="C10:D10"/>
    <mergeCell ref="A1:H1"/>
    <mergeCell ref="A13:H13"/>
    <mergeCell ref="F7:G7"/>
    <mergeCell ref="F4:G4"/>
    <mergeCell ref="F6:G6"/>
    <mergeCell ref="F3:G3"/>
    <mergeCell ref="B7:E7"/>
    <mergeCell ref="B4:E4"/>
    <mergeCell ref="F9:G9"/>
    <mergeCell ref="F10:G10"/>
    <mergeCell ref="E15:F15"/>
    <mergeCell ref="G15:H16"/>
    <mergeCell ref="B6:E6"/>
    <mergeCell ref="G17:H17"/>
    <mergeCell ref="B15:B16"/>
    <mergeCell ref="A15:A16"/>
    <mergeCell ref="A98:H98"/>
    <mergeCell ref="D15:D16"/>
    <mergeCell ref="C15:C16"/>
    <mergeCell ref="A106:H106"/>
    <mergeCell ref="E108:F108"/>
    <mergeCell ref="G155:H155"/>
    <mergeCell ref="A76:H76"/>
    <mergeCell ref="B108:B109"/>
    <mergeCell ref="G104:H104"/>
    <mergeCell ref="G108:H109"/>
    <mergeCell ref="C108:D108"/>
    <mergeCell ref="A108:A109"/>
    <mergeCell ref="G147:H147"/>
    <mergeCell ref="G148:H148"/>
    <mergeCell ref="G149:H149"/>
    <mergeCell ref="G198:H198"/>
    <mergeCell ref="D202:E202"/>
    <mergeCell ref="A191:H191"/>
    <mergeCell ref="G156:H156"/>
    <mergeCell ref="G157:H157"/>
    <mergeCell ref="A201:C201"/>
    <mergeCell ref="D201:E201"/>
    <mergeCell ref="G201:H201"/>
    <mergeCell ref="G158:H158"/>
    <mergeCell ref="A169:H169"/>
    <mergeCell ref="D205:E205"/>
    <mergeCell ref="G205:H205"/>
    <mergeCell ref="D204:E204"/>
    <mergeCell ref="G204:H204"/>
    <mergeCell ref="G18:H74"/>
    <mergeCell ref="A100:H101"/>
    <mergeCell ref="A194:H195"/>
    <mergeCell ref="A204:C204"/>
    <mergeCell ref="G110:H110"/>
    <mergeCell ref="G202:H202"/>
  </mergeCells>
  <printOptions horizontalCentered="1"/>
  <pageMargins left="0.3937007874015748" right="0.3937007874015748" top="0.7874015748031497" bottom="0.3937007874015748" header="0.5118110236220472" footer="0.5118110236220472"/>
  <pageSetup horizontalDpi="600" verticalDpi="600" orientation="landscape" paperSize="9" scale="72" r:id="rId1"/>
  <rowBreaks count="5" manualBreakCount="5">
    <brk id="36" max="255" man="1"/>
    <brk id="74" max="255" man="1"/>
    <brk id="97" max="255" man="1"/>
    <brk id="167" max="7" man="1"/>
    <brk id="195" max="255" man="1"/>
  </rowBreaks>
</worksheet>
</file>

<file path=xl/worksheets/sheet2.xml><?xml version="1.0" encoding="utf-8"?>
<worksheet xmlns="http://schemas.openxmlformats.org/spreadsheetml/2006/main" xmlns:r="http://schemas.openxmlformats.org/officeDocument/2006/relationships">
  <sheetPr>
    <tabColor indexed="10"/>
  </sheetPr>
  <dimension ref="A1:J172"/>
  <sheetViews>
    <sheetView view="pageBreakPreview" zoomScaleSheetLayoutView="100" zoomScalePageLayoutView="0" workbookViewId="0" topLeftCell="A37">
      <selection activeCell="A10" sqref="A10:J10"/>
    </sheetView>
  </sheetViews>
  <sheetFormatPr defaultColWidth="9.00390625" defaultRowHeight="12.75"/>
  <cols>
    <col min="1" max="1" width="15.50390625" style="0" customWidth="1"/>
    <col min="2" max="2" width="13.50390625" style="0" customWidth="1"/>
    <col min="3" max="3" width="15.375" style="0" customWidth="1"/>
    <col min="4" max="4" width="16.875" style="0" customWidth="1"/>
    <col min="5" max="5" width="10.50390625" style="0" customWidth="1"/>
    <col min="6" max="6" width="13.875" style="0" customWidth="1"/>
    <col min="7" max="7" width="13.50390625" style="0" customWidth="1"/>
    <col min="8" max="8" width="12.875" style="0" customWidth="1"/>
    <col min="9" max="9" width="13.50390625" style="0" customWidth="1"/>
    <col min="10" max="10" width="12.125" style="0" customWidth="1"/>
  </cols>
  <sheetData>
    <row r="1" spans="1:10" ht="20.25">
      <c r="A1" s="182" t="s">
        <v>128</v>
      </c>
      <c r="B1" s="182"/>
      <c r="C1" s="182"/>
      <c r="D1" s="182"/>
      <c r="E1" s="182"/>
      <c r="F1" s="182"/>
      <c r="G1" s="182"/>
      <c r="H1" s="182"/>
      <c r="I1" s="182"/>
      <c r="J1" s="182"/>
    </row>
    <row r="2" spans="1:10" ht="15.75" thickBot="1">
      <c r="A2" s="183" t="s">
        <v>80</v>
      </c>
      <c r="B2" s="183"/>
      <c r="C2" s="183"/>
      <c r="D2" s="183"/>
      <c r="E2" s="183"/>
      <c r="F2" s="183"/>
      <c r="G2" s="183"/>
      <c r="H2" s="183"/>
      <c r="I2" s="183"/>
      <c r="J2" s="183"/>
    </row>
    <row r="3" spans="1:2" ht="4.5" customHeight="1" thickTop="1">
      <c r="A3" s="4"/>
      <c r="B3" s="4"/>
    </row>
    <row r="4" spans="1:10" ht="23.25" customHeight="1">
      <c r="A4" s="2" t="s">
        <v>220</v>
      </c>
      <c r="B4" s="2"/>
      <c r="E4" s="184" t="s">
        <v>211</v>
      </c>
      <c r="F4" s="184"/>
      <c r="G4" s="185">
        <v>24068072</v>
      </c>
      <c r="H4" s="185"/>
      <c r="I4" s="186" t="s">
        <v>212</v>
      </c>
      <c r="J4" s="186"/>
    </row>
    <row r="5" spans="1:10" ht="45.75" customHeight="1">
      <c r="A5" s="70" t="s">
        <v>186</v>
      </c>
      <c r="B5" s="70"/>
      <c r="C5" s="13"/>
      <c r="D5" s="13"/>
      <c r="E5" s="191" t="s">
        <v>174</v>
      </c>
      <c r="F5" s="191"/>
      <c r="G5" s="192" t="s">
        <v>175</v>
      </c>
      <c r="H5" s="192"/>
      <c r="I5" s="192" t="s">
        <v>176</v>
      </c>
      <c r="J5" s="192"/>
    </row>
    <row r="6" spans="1:10" ht="6" customHeight="1">
      <c r="A6" s="15"/>
      <c r="B6" s="15"/>
      <c r="C6" s="13"/>
      <c r="D6" s="13"/>
      <c r="E6" s="13"/>
      <c r="F6" s="13"/>
      <c r="G6" s="13"/>
      <c r="H6" s="13"/>
      <c r="I6" s="13"/>
      <c r="J6" s="13"/>
    </row>
    <row r="7" spans="1:10" ht="21" customHeight="1">
      <c r="A7" s="202" t="s">
        <v>177</v>
      </c>
      <c r="B7" s="202"/>
      <c r="C7" s="202"/>
      <c r="D7" s="202"/>
      <c r="E7" s="202"/>
      <c r="F7" s="202"/>
      <c r="G7" s="202"/>
      <c r="H7" s="202"/>
      <c r="I7" s="202"/>
      <c r="J7" s="202"/>
    </row>
    <row r="8" spans="1:10" ht="21" customHeight="1">
      <c r="A8" s="84" t="s">
        <v>214</v>
      </c>
      <c r="B8" s="132"/>
      <c r="C8" s="132"/>
      <c r="D8" s="132"/>
      <c r="E8" s="132"/>
      <c r="F8" s="132"/>
      <c r="G8" s="132"/>
      <c r="H8" s="132"/>
      <c r="I8" s="132"/>
      <c r="J8" s="132"/>
    </row>
    <row r="9" spans="1:10" ht="18.75" customHeight="1">
      <c r="A9" s="138" t="s">
        <v>215</v>
      </c>
      <c r="B9" s="139"/>
      <c r="C9" s="139"/>
      <c r="D9" s="139"/>
      <c r="E9" s="139"/>
      <c r="F9" s="139"/>
      <c r="G9" s="139"/>
      <c r="H9" s="139"/>
      <c r="I9" s="139"/>
      <c r="J9" s="139"/>
    </row>
    <row r="10" spans="1:10" ht="34.5" customHeight="1">
      <c r="A10" s="188" t="s">
        <v>178</v>
      </c>
      <c r="B10" s="188"/>
      <c r="C10" s="188"/>
      <c r="D10" s="188"/>
      <c r="E10" s="188"/>
      <c r="F10" s="188"/>
      <c r="G10" s="188"/>
      <c r="H10" s="188"/>
      <c r="I10" s="188"/>
      <c r="J10" s="188"/>
    </row>
    <row r="11" spans="1:10" ht="16.5" customHeight="1">
      <c r="A11" s="69"/>
      <c r="B11" s="69"/>
      <c r="C11" s="69"/>
      <c r="D11" s="69"/>
      <c r="E11" s="69"/>
      <c r="F11" s="69"/>
      <c r="G11" s="69"/>
      <c r="H11" s="69"/>
      <c r="I11" s="69"/>
      <c r="J11" s="16" t="s">
        <v>173</v>
      </c>
    </row>
    <row r="12" spans="1:10" ht="33.75" customHeight="1">
      <c r="A12" s="189" t="s">
        <v>179</v>
      </c>
      <c r="B12" s="189"/>
      <c r="C12" s="189"/>
      <c r="D12" s="189" t="s">
        <v>32</v>
      </c>
      <c r="E12" s="189"/>
      <c r="F12" s="76" t="s">
        <v>123</v>
      </c>
      <c r="G12" s="76" t="s">
        <v>124</v>
      </c>
      <c r="H12" s="76" t="s">
        <v>342</v>
      </c>
      <c r="I12" s="76" t="s">
        <v>126</v>
      </c>
      <c r="J12" s="76" t="s">
        <v>127</v>
      </c>
    </row>
    <row r="13" spans="1:10" ht="17.25" customHeight="1">
      <c r="A13" s="190">
        <v>1</v>
      </c>
      <c r="B13" s="190"/>
      <c r="C13" s="190"/>
      <c r="D13" s="190">
        <v>2</v>
      </c>
      <c r="E13" s="190"/>
      <c r="F13" s="71">
        <v>3</v>
      </c>
      <c r="G13" s="71">
        <v>4</v>
      </c>
      <c r="H13" s="71">
        <v>5</v>
      </c>
      <c r="I13" s="71">
        <v>6</v>
      </c>
      <c r="J13" s="71">
        <v>7</v>
      </c>
    </row>
    <row r="14" spans="1:10" ht="42" customHeight="1">
      <c r="A14" s="196" t="s">
        <v>305</v>
      </c>
      <c r="B14" s="196"/>
      <c r="C14" s="196"/>
      <c r="D14" s="196"/>
      <c r="E14" s="196"/>
      <c r="F14" s="196"/>
      <c r="G14" s="196"/>
      <c r="H14" s="196"/>
      <c r="I14" s="196"/>
      <c r="J14" s="196"/>
    </row>
    <row r="15" spans="1:10" ht="37.5" customHeight="1">
      <c r="A15" s="201" t="str">
        <f>'2020-1'!A15:C15</f>
        <v>Забезпечення обласною радою реалізації наданих законодавством повноважень</v>
      </c>
      <c r="B15" s="180"/>
      <c r="C15" s="181"/>
      <c r="D15" s="201" t="str">
        <f>'2020-1'!D15:F15</f>
        <v>грн.</v>
      </c>
      <c r="E15" s="181"/>
      <c r="F15" s="172">
        <f>'2020-1'!F15:H15</f>
        <v>2141644.94</v>
      </c>
      <c r="G15" s="172">
        <f>'2020-1'!G15:I15</f>
        <v>3220200</v>
      </c>
      <c r="H15" s="172">
        <f>'2020-1'!H15:J15</f>
        <v>2758000</v>
      </c>
      <c r="I15" s="172">
        <f>'2020-1'!I15:K15</f>
        <v>2777009.8</v>
      </c>
      <c r="J15" s="172">
        <f>'2020-1'!J15:L15</f>
        <v>2794947.4594</v>
      </c>
    </row>
    <row r="16" spans="1:10" ht="20.25" customHeight="1">
      <c r="A16" s="201" t="str">
        <f>'2020-1'!A16:C16</f>
        <v>затрат</v>
      </c>
      <c r="B16" s="180">
        <f>'2020-1'!B16:D16</f>
        <v>0</v>
      </c>
      <c r="C16" s="181">
        <f>'2020-1'!C16:E16</f>
        <v>0</v>
      </c>
      <c r="D16" s="201"/>
      <c r="E16" s="181"/>
      <c r="F16" s="172"/>
      <c r="G16" s="172"/>
      <c r="H16" s="172"/>
      <c r="I16" s="172"/>
      <c r="J16" s="172"/>
    </row>
    <row r="17" spans="1:10" ht="25.5" customHeight="1">
      <c r="A17" s="201" t="str">
        <f>'2020-1'!A17:C17</f>
        <v>Кількість штатних одиниць</v>
      </c>
      <c r="B17" s="180">
        <f>'2020-1'!B17:D17</f>
        <v>0</v>
      </c>
      <c r="C17" s="181">
        <f>'2020-1'!C17:E17</f>
        <v>0</v>
      </c>
      <c r="D17" s="201" t="str">
        <f>'2020-1'!D17:F17</f>
        <v>од </v>
      </c>
      <c r="E17" s="181">
        <f>'2020-1'!E17:G17</f>
        <v>0</v>
      </c>
      <c r="F17" s="172">
        <f>'2020-1'!F17:H17</f>
        <v>65</v>
      </c>
      <c r="G17" s="172">
        <f>'2020-1'!G17:I17</f>
        <v>65</v>
      </c>
      <c r="H17" s="172">
        <f>'2020-1'!H17:J17</f>
        <v>65</v>
      </c>
      <c r="I17" s="172">
        <f>'2020-1'!I17:K17</f>
        <v>65</v>
      </c>
      <c r="J17" s="172">
        <f>'2020-1'!J17:L17</f>
        <v>65</v>
      </c>
    </row>
    <row r="18" spans="1:10" ht="21.75" customHeight="1">
      <c r="A18" s="201" t="str">
        <f>'2020-1'!A18:C18</f>
        <v>продукту</v>
      </c>
      <c r="B18" s="180">
        <f>'2020-1'!B18:D18</f>
        <v>0</v>
      </c>
      <c r="C18" s="181">
        <f>'2020-1'!C18:E18</f>
        <v>0</v>
      </c>
      <c r="D18" s="201"/>
      <c r="E18" s="181"/>
      <c r="F18" s="172"/>
      <c r="G18" s="172"/>
      <c r="H18" s="172"/>
      <c r="I18" s="172"/>
      <c r="J18" s="172"/>
    </row>
    <row r="19" spans="1:10" ht="42" customHeight="1">
      <c r="A19" s="201" t="str">
        <f>'2020-1'!A19:C19</f>
        <v>Кількість виконаних доручень, опрацьованих звернень заяв, скарг громадян</v>
      </c>
      <c r="B19" s="180">
        <f>'2020-1'!B19:D19</f>
        <v>0</v>
      </c>
      <c r="C19" s="181">
        <f>'2020-1'!C19:E19</f>
        <v>0</v>
      </c>
      <c r="D19" s="201" t="str">
        <f>'2020-1'!D19:F19</f>
        <v>од</v>
      </c>
      <c r="E19" s="181">
        <f>'2020-1'!E19:G19</f>
        <v>0</v>
      </c>
      <c r="F19" s="172">
        <f>'2020-1'!F19:H19</f>
        <v>1383</v>
      </c>
      <c r="G19" s="172">
        <f>'2020-1'!G19:I19</f>
        <v>1600</v>
      </c>
      <c r="H19" s="172">
        <f>'2020-1'!H19:J19</f>
        <v>1600</v>
      </c>
      <c r="I19" s="172">
        <f>'2020-1'!I19:K19</f>
        <v>1600</v>
      </c>
      <c r="J19" s="172">
        <f>'2020-1'!J19:L19</f>
        <v>1600</v>
      </c>
    </row>
    <row r="20" spans="1:10" ht="36" customHeight="1">
      <c r="A20" s="201" t="str">
        <f>'2020-1'!A20:C20</f>
        <v>відповідний показник з урахуванням гендерного аспекту*</v>
      </c>
      <c r="B20" s="180">
        <f>'2020-1'!B20:D20</f>
        <v>0</v>
      </c>
      <c r="C20" s="181">
        <f>'2020-1'!C20:E20</f>
        <v>0</v>
      </c>
      <c r="D20" s="201"/>
      <c r="E20" s="181"/>
      <c r="F20" s="172"/>
      <c r="G20" s="172"/>
      <c r="H20" s="172"/>
      <c r="I20" s="172"/>
      <c r="J20" s="172"/>
    </row>
    <row r="21" spans="1:10" ht="24" customHeight="1">
      <c r="A21" s="201" t="str">
        <f>'2020-1'!A21:C21</f>
        <v>ефективності</v>
      </c>
      <c r="B21" s="180">
        <f>'2020-1'!B21:D21</f>
        <v>0</v>
      </c>
      <c r="C21" s="181">
        <f>'2020-1'!C21:E21</f>
        <v>0</v>
      </c>
      <c r="D21" s="201"/>
      <c r="E21" s="181"/>
      <c r="F21" s="172"/>
      <c r="G21" s="172"/>
      <c r="H21" s="172"/>
      <c r="I21" s="172"/>
      <c r="J21" s="172"/>
    </row>
    <row r="22" spans="1:10" ht="42" customHeight="1">
      <c r="A22" s="201" t="str">
        <f>'2020-1'!A22:C22</f>
        <v>Середні витрати на утримання однієї штатної одиниці</v>
      </c>
      <c r="B22" s="180">
        <f>'2020-1'!B22:D22</f>
        <v>0</v>
      </c>
      <c r="C22" s="181">
        <f>'2020-1'!C22:E22</f>
        <v>0</v>
      </c>
      <c r="D22" s="201" t="str">
        <f>'2020-1'!D22:F22</f>
        <v>грн</v>
      </c>
      <c r="E22" s="181">
        <f>'2020-1'!E22:G22</f>
        <v>0</v>
      </c>
      <c r="F22" s="172">
        <f>'2020-1'!F22:H22</f>
        <v>31600</v>
      </c>
      <c r="G22" s="172">
        <f>'2020-1'!G22:I22</f>
        <v>49500</v>
      </c>
      <c r="H22" s="172">
        <f>'2020-1'!H22:J22</f>
        <v>42430.769230769234</v>
      </c>
      <c r="I22" s="172">
        <f>'2020-1'!I22:K22</f>
        <v>42723.227692307686</v>
      </c>
      <c r="J22" s="172">
        <f>'2020-1'!J22:L22</f>
        <v>42999.191683076926</v>
      </c>
    </row>
    <row r="23" spans="1:10" ht="42" customHeight="1" hidden="1">
      <c r="A23" s="201" t="str">
        <f>'2020-1'!A23:C23</f>
        <v>Середні витрати на утримання 1 кв м орендованої адміністративної площі</v>
      </c>
      <c r="B23" s="180">
        <f>'2020-1'!B23:D23</f>
        <v>0</v>
      </c>
      <c r="C23" s="181">
        <f>'2020-1'!C23:E23</f>
        <v>0</v>
      </c>
      <c r="D23" s="201" t="str">
        <f>'2020-1'!D23:F23</f>
        <v>тис. грн</v>
      </c>
      <c r="E23" s="181">
        <f>'2020-1'!E23:G23</f>
        <v>0</v>
      </c>
      <c r="F23" s="172">
        <f>'2020-1'!F23:H23</f>
        <v>1.4</v>
      </c>
      <c r="G23" s="172">
        <f>'2020-1'!G23:I23</f>
        <v>1.6</v>
      </c>
      <c r="H23" s="172">
        <f>'2020-1'!H23:J23</f>
        <v>1.9</v>
      </c>
      <c r="I23" s="172">
        <f>'2020-1'!I23:K23</f>
        <v>2</v>
      </c>
      <c r="J23" s="172">
        <f>'2020-1'!J23:L23</f>
        <v>2.1</v>
      </c>
    </row>
    <row r="24" spans="1:10" ht="55.5" customHeight="1">
      <c r="A24" s="201" t="str">
        <f>'2020-1'!A24:C24</f>
        <v>Кількість опрацьованих звернень заяв, скарг громадян, доручень виконаних розпоряжень на 1 штатну одиницю</v>
      </c>
      <c r="B24" s="180">
        <f>'2020-1'!B24:D24</f>
        <v>0</v>
      </c>
      <c r="C24" s="181">
        <f>'2020-1'!C24:E24</f>
        <v>0</v>
      </c>
      <c r="D24" s="201" t="str">
        <f>'2020-1'!D24:F24</f>
        <v>од</v>
      </c>
      <c r="E24" s="181">
        <f>'2020-1'!E24:G24</f>
        <v>0</v>
      </c>
      <c r="F24" s="172">
        <f>'2020-1'!F24:H24</f>
        <v>24.4</v>
      </c>
      <c r="G24" s="172">
        <f>'2020-1'!G24:I24</f>
        <v>24.6</v>
      </c>
      <c r="H24" s="172">
        <f>'2020-1'!H24:J24</f>
        <v>24.615384615384617</v>
      </c>
      <c r="I24" s="172">
        <f>'2020-1'!I24:K24</f>
        <v>24.6</v>
      </c>
      <c r="J24" s="172">
        <f>'2020-1'!J24:L24</f>
        <v>24.6</v>
      </c>
    </row>
    <row r="25" spans="1:10" ht="36" customHeight="1">
      <c r="A25" s="201" t="str">
        <f>'2020-1'!A25:C25</f>
        <v>відповідний показник з урахуванням гендерного аспекту*</v>
      </c>
      <c r="B25" s="180">
        <f>'2020-1'!B25:D25</f>
        <v>0</v>
      </c>
      <c r="C25" s="181">
        <f>'2020-1'!C25:E25</f>
        <v>0</v>
      </c>
      <c r="D25" s="201"/>
      <c r="E25" s="181"/>
      <c r="F25" s="172"/>
      <c r="G25" s="172"/>
      <c r="H25" s="172"/>
      <c r="I25" s="172"/>
      <c r="J25" s="172"/>
    </row>
    <row r="26" spans="1:10" ht="18.75" customHeight="1">
      <c r="A26" s="201" t="str">
        <f>'2020-1'!A26:C26</f>
        <v>якості</v>
      </c>
      <c r="B26" s="180">
        <f>'2020-1'!B26:D26</f>
        <v>0</v>
      </c>
      <c r="C26" s="181">
        <f>'2020-1'!C26:E26</f>
        <v>0</v>
      </c>
      <c r="D26" s="201"/>
      <c r="E26" s="181"/>
      <c r="F26" s="172"/>
      <c r="G26" s="172"/>
      <c r="H26" s="172"/>
      <c r="I26" s="172"/>
      <c r="J26" s="172"/>
    </row>
    <row r="27" spans="1:10" ht="33" customHeight="1">
      <c r="A27" s="201" t="str">
        <f>'2020-1'!A27:C27</f>
        <v>Відсоток опрацьованих звернень, заяв, скарг</v>
      </c>
      <c r="B27" s="180">
        <f>'2020-1'!B27:D27</f>
        <v>0</v>
      </c>
      <c r="C27" s="181">
        <f>'2020-1'!C27:E27</f>
        <v>0</v>
      </c>
      <c r="D27" s="201" t="str">
        <f>'2020-1'!D27:F27</f>
        <v>%</v>
      </c>
      <c r="E27" s="181">
        <f>'2020-1'!E27:G27</f>
        <v>0</v>
      </c>
      <c r="F27" s="172">
        <f>'2020-1'!F27:H27</f>
        <v>100</v>
      </c>
      <c r="G27" s="172">
        <f>'2020-1'!G27:I27</f>
        <v>0</v>
      </c>
      <c r="H27" s="172">
        <f>'2020-1'!H27:J27</f>
        <v>100</v>
      </c>
      <c r="I27" s="172">
        <f>'2020-1'!I27:K27</f>
        <v>100</v>
      </c>
      <c r="J27" s="172">
        <f>'2020-1'!J27:L27</f>
        <v>100</v>
      </c>
    </row>
    <row r="28" spans="1:10" ht="33.75" customHeight="1">
      <c r="A28" s="201" t="str">
        <f>'2020-1'!A28:C28</f>
        <v>Відсоток вчасно виконаних доручень у їх загальній кількості</v>
      </c>
      <c r="B28" s="180">
        <f>'2020-1'!B28:D28</f>
        <v>0</v>
      </c>
      <c r="C28" s="181">
        <f>'2020-1'!C28:E28</f>
        <v>0</v>
      </c>
      <c r="D28" s="201" t="str">
        <f>'2020-1'!D28:F28</f>
        <v>%</v>
      </c>
      <c r="E28" s="181">
        <f>'2020-1'!E28:G28</f>
        <v>0</v>
      </c>
      <c r="F28" s="172">
        <f>'2020-1'!F28:H28</f>
        <v>100</v>
      </c>
      <c r="G28" s="172">
        <f>'2020-1'!G28:I28</f>
        <v>0</v>
      </c>
      <c r="H28" s="172">
        <f>'2020-1'!H28:J28</f>
        <v>100</v>
      </c>
      <c r="I28" s="172">
        <f>'2020-1'!I28:K28</f>
        <v>100</v>
      </c>
      <c r="J28" s="172">
        <f>'2020-1'!J28:L28</f>
        <v>100</v>
      </c>
    </row>
    <row r="29" spans="1:10" ht="30.75" customHeight="1">
      <c r="A29" s="201" t="str">
        <f>'2020-1'!A29:C29</f>
        <v>відповідний показник з урахуванням гендерного аспекту*</v>
      </c>
      <c r="B29" s="180">
        <f>'2020-1'!B29:D29</f>
        <v>0</v>
      </c>
      <c r="C29" s="181">
        <f>'2020-1'!C29:E29</f>
        <v>0</v>
      </c>
      <c r="D29" s="201"/>
      <c r="E29" s="181"/>
      <c r="F29" s="73"/>
      <c r="G29" s="73"/>
      <c r="H29" s="73"/>
      <c r="I29" s="73"/>
      <c r="J29" s="73"/>
    </row>
    <row r="30" spans="1:10" ht="12.75">
      <c r="A30" s="15"/>
      <c r="B30" s="15"/>
      <c r="C30" s="13"/>
      <c r="D30" s="13"/>
      <c r="E30" s="13"/>
      <c r="F30" s="13"/>
      <c r="G30" s="13"/>
      <c r="H30" s="13"/>
      <c r="I30" s="13"/>
      <c r="J30" s="13"/>
    </row>
    <row r="31" spans="1:10" ht="36.75" customHeight="1">
      <c r="A31" s="188" t="s">
        <v>180</v>
      </c>
      <c r="B31" s="188"/>
      <c r="C31" s="188"/>
      <c r="D31" s="188"/>
      <c r="E31" s="188"/>
      <c r="F31" s="188"/>
      <c r="G31" s="188"/>
      <c r="H31" s="188"/>
      <c r="I31" s="188"/>
      <c r="J31" s="188"/>
    </row>
    <row r="32" spans="1:10" ht="18" customHeight="1">
      <c r="A32" s="194" t="s">
        <v>173</v>
      </c>
      <c r="B32" s="194"/>
      <c r="C32" s="194"/>
      <c r="D32" s="194"/>
      <c r="E32" s="194"/>
      <c r="F32" s="194"/>
      <c r="G32" s="194"/>
      <c r="H32" s="194"/>
      <c r="I32" s="194"/>
      <c r="J32" s="194"/>
    </row>
    <row r="33" spans="1:10" ht="179.25">
      <c r="A33" s="76" t="s">
        <v>183</v>
      </c>
      <c r="B33" s="76" t="s">
        <v>182</v>
      </c>
      <c r="C33" s="76" t="s">
        <v>184</v>
      </c>
      <c r="D33" s="76" t="s">
        <v>185</v>
      </c>
      <c r="E33" s="76" t="s">
        <v>123</v>
      </c>
      <c r="F33" s="76" t="s">
        <v>124</v>
      </c>
      <c r="G33" s="76" t="s">
        <v>125</v>
      </c>
      <c r="H33" s="76" t="s">
        <v>126</v>
      </c>
      <c r="I33" s="76" t="s">
        <v>127</v>
      </c>
      <c r="J33" s="76" t="s">
        <v>181</v>
      </c>
    </row>
    <row r="34" spans="1:10" s="7" customFormat="1" ht="15">
      <c r="A34" s="73">
        <v>1</v>
      </c>
      <c r="B34" s="73">
        <v>2</v>
      </c>
      <c r="C34" s="73">
        <v>3</v>
      </c>
      <c r="D34" s="73">
        <v>4</v>
      </c>
      <c r="E34" s="73">
        <v>5</v>
      </c>
      <c r="F34" s="73">
        <v>6</v>
      </c>
      <c r="G34" s="73">
        <v>7</v>
      </c>
      <c r="H34" s="73">
        <v>8</v>
      </c>
      <c r="I34" s="73">
        <v>9</v>
      </c>
      <c r="J34" s="73">
        <v>10</v>
      </c>
    </row>
    <row r="35" spans="1:10" s="9" customFormat="1" ht="118.5" customHeight="1">
      <c r="A35" s="82" t="s">
        <v>216</v>
      </c>
      <c r="B35" s="82" t="s">
        <v>218</v>
      </c>
      <c r="C35" s="83" t="s">
        <v>217</v>
      </c>
      <c r="D35" s="72" t="s">
        <v>219</v>
      </c>
      <c r="E35" s="128">
        <f>'2020-1'!E35</f>
        <v>2092444.94</v>
      </c>
      <c r="F35" s="128">
        <f>'2020-1'!F35</f>
        <v>3220200</v>
      </c>
      <c r="G35" s="128">
        <f>'2020-1'!G35</f>
        <v>2758000</v>
      </c>
      <c r="H35" s="128">
        <f>'2020-1'!H35</f>
        <v>2777009.8</v>
      </c>
      <c r="I35" s="128">
        <f>'2020-1'!I35</f>
        <v>2794947.4594</v>
      </c>
      <c r="J35" s="129">
        <f>'2020-1'!J35</f>
        <v>1</v>
      </c>
    </row>
    <row r="36" spans="1:10" ht="15">
      <c r="A36" s="74"/>
      <c r="B36" s="74"/>
      <c r="C36" s="74"/>
      <c r="D36" s="74"/>
      <c r="E36" s="176"/>
      <c r="F36" s="176"/>
      <c r="G36" s="176"/>
      <c r="H36" s="176"/>
      <c r="I36" s="176"/>
      <c r="J36" s="74"/>
    </row>
    <row r="37" spans="1:10" ht="15">
      <c r="A37" s="74"/>
      <c r="B37" s="74" t="s">
        <v>187</v>
      </c>
      <c r="C37" s="74"/>
      <c r="D37" s="74"/>
      <c r="E37" s="176">
        <f>E35</f>
        <v>2092444.94</v>
      </c>
      <c r="F37" s="176">
        <f>F35</f>
        <v>3220200</v>
      </c>
      <c r="G37" s="176">
        <f>G35</f>
        <v>2758000</v>
      </c>
      <c r="H37" s="176">
        <f>H35</f>
        <v>2777009.8</v>
      </c>
      <c r="I37" s="176">
        <f>I35</f>
        <v>2794947.4594</v>
      </c>
      <c r="J37" s="74"/>
    </row>
    <row r="38" spans="1:10" ht="9.75" customHeight="1">
      <c r="A38" s="75"/>
      <c r="B38" s="75"/>
      <c r="C38" s="75"/>
      <c r="D38" s="75"/>
      <c r="E38" s="75"/>
      <c r="F38" s="75"/>
      <c r="G38" s="75"/>
      <c r="H38" s="75"/>
      <c r="I38" s="75"/>
      <c r="J38" s="75"/>
    </row>
    <row r="39" spans="1:10" ht="5.25" customHeight="1">
      <c r="A39" s="75"/>
      <c r="B39" s="75"/>
      <c r="C39" s="75"/>
      <c r="D39" s="75"/>
      <c r="E39" s="75"/>
      <c r="F39" s="75"/>
      <c r="G39" s="75"/>
      <c r="H39" s="75"/>
      <c r="I39" s="75"/>
      <c r="J39" s="75"/>
    </row>
    <row r="40" spans="1:10" ht="36" customHeight="1">
      <c r="A40" s="188" t="s">
        <v>188</v>
      </c>
      <c r="B40" s="188"/>
      <c r="C40" s="188"/>
      <c r="D40" s="188"/>
      <c r="E40" s="188"/>
      <c r="F40" s="188"/>
      <c r="G40" s="188"/>
      <c r="H40" s="188"/>
      <c r="I40" s="188"/>
      <c r="J40" s="188"/>
    </row>
    <row r="41" spans="1:10" ht="12.75">
      <c r="A41" s="194" t="s">
        <v>173</v>
      </c>
      <c r="B41" s="194"/>
      <c r="C41" s="194"/>
      <c r="D41" s="194"/>
      <c r="E41" s="194"/>
      <c r="F41" s="194"/>
      <c r="G41" s="194"/>
      <c r="H41" s="194"/>
      <c r="I41" s="194"/>
      <c r="J41" s="194"/>
    </row>
    <row r="42" spans="1:10" ht="158.25">
      <c r="A42" s="17" t="s">
        <v>183</v>
      </c>
      <c r="B42" s="17" t="s">
        <v>182</v>
      </c>
      <c r="C42" s="17" t="s">
        <v>184</v>
      </c>
      <c r="D42" s="17" t="s">
        <v>185</v>
      </c>
      <c r="E42" s="17" t="s">
        <v>123</v>
      </c>
      <c r="F42" s="17" t="s">
        <v>124</v>
      </c>
      <c r="G42" s="17" t="s">
        <v>125</v>
      </c>
      <c r="H42" s="17" t="s">
        <v>126</v>
      </c>
      <c r="I42" s="17" t="s">
        <v>127</v>
      </c>
      <c r="J42" s="17" t="s">
        <v>181</v>
      </c>
    </row>
    <row r="43" spans="1:10" ht="15">
      <c r="A43" s="73">
        <v>1</v>
      </c>
      <c r="B43" s="73">
        <v>2</v>
      </c>
      <c r="C43" s="73">
        <v>3</v>
      </c>
      <c r="D43" s="73">
        <v>4</v>
      </c>
      <c r="E43" s="73">
        <v>5</v>
      </c>
      <c r="F43" s="73">
        <v>6</v>
      </c>
      <c r="G43" s="73">
        <v>7</v>
      </c>
      <c r="H43" s="73">
        <v>8</v>
      </c>
      <c r="I43" s="73">
        <v>9</v>
      </c>
      <c r="J43" s="73">
        <v>10</v>
      </c>
    </row>
    <row r="44" spans="1:10" ht="202.5">
      <c r="A44" s="82" t="s">
        <v>216</v>
      </c>
      <c r="B44" s="82" t="s">
        <v>218</v>
      </c>
      <c r="C44" s="83" t="s">
        <v>217</v>
      </c>
      <c r="D44" s="72" t="s">
        <v>219</v>
      </c>
      <c r="E44" s="128">
        <f>'2020-1'!E44</f>
        <v>49200</v>
      </c>
      <c r="F44" s="128">
        <f>'2020-1'!F44</f>
        <v>0</v>
      </c>
      <c r="G44" s="128">
        <f>'2020-1'!G44</f>
        <v>0</v>
      </c>
      <c r="H44" s="128">
        <f>'2020-1'!H44</f>
        <v>0</v>
      </c>
      <c r="I44" s="128">
        <f>'2020-1'!I44</f>
        <v>0</v>
      </c>
      <c r="J44" s="72">
        <v>1</v>
      </c>
    </row>
    <row r="45" spans="1:10" ht="15">
      <c r="A45" s="74"/>
      <c r="B45" s="74"/>
      <c r="C45" s="74"/>
      <c r="D45" s="74"/>
      <c r="E45" s="127"/>
      <c r="F45" s="74"/>
      <c r="G45" s="74"/>
      <c r="H45" s="74"/>
      <c r="I45" s="74"/>
      <c r="J45" s="74"/>
    </row>
    <row r="46" spans="1:10" ht="15">
      <c r="A46" s="74"/>
      <c r="B46" s="74" t="s">
        <v>187</v>
      </c>
      <c r="C46" s="74"/>
      <c r="D46" s="74"/>
      <c r="E46" s="176">
        <f>E44</f>
        <v>49200</v>
      </c>
      <c r="F46" s="176">
        <f>F44</f>
        <v>0</v>
      </c>
      <c r="G46" s="176">
        <f>G44</f>
        <v>0</v>
      </c>
      <c r="H46" s="176">
        <f>H44</f>
        <v>0</v>
      </c>
      <c r="I46" s="176">
        <f>I44</f>
        <v>0</v>
      </c>
      <c r="J46" s="74"/>
    </row>
    <row r="47" spans="1:10" ht="15">
      <c r="A47" s="75"/>
      <c r="B47" s="75"/>
      <c r="C47" s="75"/>
      <c r="D47" s="75"/>
      <c r="E47" s="75"/>
      <c r="F47" s="75"/>
      <c r="G47" s="75"/>
      <c r="H47" s="75"/>
      <c r="I47" s="75"/>
      <c r="J47" s="75"/>
    </row>
    <row r="48" spans="1:10" ht="15">
      <c r="A48" s="75"/>
      <c r="B48" s="75"/>
      <c r="C48" s="75"/>
      <c r="D48" s="75"/>
      <c r="E48" s="75"/>
      <c r="F48" s="75"/>
      <c r="G48" s="75"/>
      <c r="H48" s="75"/>
      <c r="I48" s="75"/>
      <c r="J48" s="75"/>
    </row>
    <row r="49" spans="1:10" ht="15.75" customHeight="1">
      <c r="A49" s="198" t="s">
        <v>24</v>
      </c>
      <c r="B49" s="198"/>
      <c r="C49" s="198"/>
      <c r="D49" s="75"/>
      <c r="E49" s="75"/>
      <c r="F49" s="199" t="s">
        <v>189</v>
      </c>
      <c r="G49" s="199"/>
      <c r="H49" s="75"/>
      <c r="I49" s="195" t="s">
        <v>311</v>
      </c>
      <c r="J49" s="195"/>
    </row>
    <row r="50" spans="1:10" ht="24.75" customHeight="1">
      <c r="A50" s="19"/>
      <c r="B50" s="19"/>
      <c r="C50" s="13"/>
      <c r="D50" s="13"/>
      <c r="E50" s="13"/>
      <c r="F50" s="197" t="s">
        <v>5</v>
      </c>
      <c r="G50" s="197"/>
      <c r="H50" s="13"/>
      <c r="I50" s="197" t="s">
        <v>6</v>
      </c>
      <c r="J50" s="197"/>
    </row>
    <row r="51" spans="1:10" ht="8.25" customHeight="1">
      <c r="A51" s="20"/>
      <c r="B51" s="20"/>
      <c r="C51" s="13"/>
      <c r="D51" s="13"/>
      <c r="E51" s="13"/>
      <c r="F51" s="21"/>
      <c r="G51" s="13"/>
      <c r="H51" s="13"/>
      <c r="I51" s="21"/>
      <c r="J51" s="63"/>
    </row>
    <row r="52" spans="1:10" ht="15" customHeight="1">
      <c r="A52" s="200" t="s">
        <v>7</v>
      </c>
      <c r="B52" s="200"/>
      <c r="C52" s="200"/>
      <c r="D52" s="13"/>
      <c r="E52" s="13"/>
      <c r="F52" s="195" t="s">
        <v>8</v>
      </c>
      <c r="G52" s="195"/>
      <c r="H52" s="13"/>
      <c r="I52" s="195" t="s">
        <v>312</v>
      </c>
      <c r="J52" s="195"/>
    </row>
    <row r="53" spans="1:10" ht="15" customHeight="1">
      <c r="A53" s="19"/>
      <c r="B53" s="19"/>
      <c r="C53" s="13"/>
      <c r="D53" s="13"/>
      <c r="E53" s="13"/>
      <c r="F53" s="197" t="s">
        <v>5</v>
      </c>
      <c r="G53" s="197"/>
      <c r="H53" s="13"/>
      <c r="I53" s="197" t="s">
        <v>6</v>
      </c>
      <c r="J53" s="197"/>
    </row>
    <row r="54" spans="1:10" ht="12.75">
      <c r="A54" s="15"/>
      <c r="B54" s="15"/>
      <c r="C54" s="13"/>
      <c r="D54" s="13"/>
      <c r="E54" s="13"/>
      <c r="F54" s="13"/>
      <c r="G54" s="13"/>
      <c r="H54" s="13"/>
      <c r="I54" s="13"/>
      <c r="J54" s="13"/>
    </row>
    <row r="55" spans="1:10" ht="12.75">
      <c r="A55" s="13"/>
      <c r="B55" s="13"/>
      <c r="C55" s="13"/>
      <c r="D55" s="13"/>
      <c r="E55" s="13"/>
      <c r="F55" s="13"/>
      <c r="G55" s="13"/>
      <c r="H55" s="13"/>
      <c r="I55" s="13"/>
      <c r="J55" s="13"/>
    </row>
    <row r="56" spans="1:10" ht="12.75">
      <c r="A56" s="13"/>
      <c r="B56" s="13"/>
      <c r="C56" s="13"/>
      <c r="D56" s="13"/>
      <c r="E56" s="13"/>
      <c r="F56" s="13"/>
      <c r="G56" s="13"/>
      <c r="H56" s="13"/>
      <c r="I56" s="13"/>
      <c r="J56" s="13"/>
    </row>
    <row r="57" spans="1:10" ht="12.75">
      <c r="A57" s="13"/>
      <c r="B57" s="13"/>
      <c r="C57" s="13"/>
      <c r="D57" s="13"/>
      <c r="E57" s="13"/>
      <c r="F57" s="13"/>
      <c r="G57" s="13"/>
      <c r="H57" s="13"/>
      <c r="I57" s="13"/>
      <c r="J57" s="13"/>
    </row>
    <row r="58" spans="1:10" ht="12.75">
      <c r="A58" s="13"/>
      <c r="B58" s="13"/>
      <c r="C58" s="13"/>
      <c r="D58" s="13"/>
      <c r="E58" s="13"/>
      <c r="F58" s="13"/>
      <c r="G58" s="13"/>
      <c r="H58" s="13"/>
      <c r="I58" s="13"/>
      <c r="J58" s="13"/>
    </row>
    <row r="59" spans="1:10" ht="12.75">
      <c r="A59" s="13"/>
      <c r="B59" s="13"/>
      <c r="C59" s="13"/>
      <c r="D59" s="13"/>
      <c r="E59" s="13"/>
      <c r="F59" s="13"/>
      <c r="G59" s="13"/>
      <c r="H59" s="13"/>
      <c r="I59" s="13"/>
      <c r="J59" s="13"/>
    </row>
    <row r="60" spans="1:10" ht="12.75">
      <c r="A60" s="13"/>
      <c r="B60" s="13"/>
      <c r="C60" s="13"/>
      <c r="D60" s="13"/>
      <c r="E60" s="13"/>
      <c r="F60" s="13"/>
      <c r="G60" s="13"/>
      <c r="H60" s="13"/>
      <c r="I60" s="13"/>
      <c r="J60" s="13"/>
    </row>
    <row r="61" spans="1:10" ht="12.75">
      <c r="A61" s="13"/>
      <c r="B61" s="13"/>
      <c r="C61" s="13"/>
      <c r="D61" s="13"/>
      <c r="E61" s="13"/>
      <c r="F61" s="13"/>
      <c r="G61" s="13"/>
      <c r="H61" s="13"/>
      <c r="I61" s="13"/>
      <c r="J61" s="13"/>
    </row>
    <row r="62" spans="1:10" ht="12.75">
      <c r="A62" s="13"/>
      <c r="B62" s="13"/>
      <c r="C62" s="13"/>
      <c r="D62" s="13"/>
      <c r="E62" s="13"/>
      <c r="F62" s="13"/>
      <c r="G62" s="13"/>
      <c r="H62" s="13"/>
      <c r="I62" s="13"/>
      <c r="J62" s="13"/>
    </row>
    <row r="63" spans="1:10" ht="12.75">
      <c r="A63" s="13"/>
      <c r="B63" s="13"/>
      <c r="C63" s="13"/>
      <c r="D63" s="13"/>
      <c r="E63" s="13"/>
      <c r="F63" s="13"/>
      <c r="G63" s="13"/>
      <c r="H63" s="13"/>
      <c r="I63" s="13"/>
      <c r="J63" s="13"/>
    </row>
    <row r="64" spans="1:10" ht="12.75">
      <c r="A64" s="13"/>
      <c r="B64" s="13"/>
      <c r="C64" s="13"/>
      <c r="D64" s="13"/>
      <c r="E64" s="13"/>
      <c r="F64" s="13"/>
      <c r="G64" s="13"/>
      <c r="H64" s="13"/>
      <c r="I64" s="13"/>
      <c r="J64" s="13"/>
    </row>
    <row r="65" spans="1:10" ht="12.75">
      <c r="A65" s="13"/>
      <c r="B65" s="13"/>
      <c r="C65" s="13"/>
      <c r="D65" s="13"/>
      <c r="E65" s="13"/>
      <c r="F65" s="13"/>
      <c r="G65" s="13"/>
      <c r="H65" s="13"/>
      <c r="I65" s="13"/>
      <c r="J65" s="13"/>
    </row>
    <row r="66" spans="1:10" ht="12.75">
      <c r="A66" s="13"/>
      <c r="B66" s="13"/>
      <c r="C66" s="13"/>
      <c r="D66" s="13"/>
      <c r="E66" s="13"/>
      <c r="F66" s="13"/>
      <c r="G66" s="13"/>
      <c r="H66" s="13"/>
      <c r="I66" s="13"/>
      <c r="J66" s="13"/>
    </row>
    <row r="67" spans="1:10" ht="12.75">
      <c r="A67" s="13"/>
      <c r="B67" s="13"/>
      <c r="C67" s="13"/>
      <c r="D67" s="13"/>
      <c r="E67" s="13"/>
      <c r="F67" s="13"/>
      <c r="G67" s="13"/>
      <c r="H67" s="13"/>
      <c r="I67" s="13"/>
      <c r="J67" s="13"/>
    </row>
    <row r="68" spans="1:10" ht="12.75">
      <c r="A68" s="13"/>
      <c r="B68" s="13"/>
      <c r="C68" s="13"/>
      <c r="D68" s="13"/>
      <c r="E68" s="13"/>
      <c r="F68" s="13"/>
      <c r="G68" s="13"/>
      <c r="H68" s="13"/>
      <c r="I68" s="13"/>
      <c r="J68" s="13"/>
    </row>
    <row r="69" spans="1:10" ht="12.75">
      <c r="A69" s="13"/>
      <c r="B69" s="13"/>
      <c r="C69" s="13"/>
      <c r="D69" s="13"/>
      <c r="E69" s="13"/>
      <c r="F69" s="13"/>
      <c r="G69" s="13"/>
      <c r="H69" s="13"/>
      <c r="I69" s="13"/>
      <c r="J69" s="13"/>
    </row>
    <row r="70" spans="1:10" ht="12.75">
      <c r="A70" s="13"/>
      <c r="B70" s="13"/>
      <c r="C70" s="13"/>
      <c r="D70" s="13"/>
      <c r="E70" s="13"/>
      <c r="F70" s="13"/>
      <c r="G70" s="13"/>
      <c r="H70" s="13"/>
      <c r="I70" s="13"/>
      <c r="J70" s="13"/>
    </row>
    <row r="71" spans="1:10" ht="12.75">
      <c r="A71" s="13"/>
      <c r="B71" s="13"/>
      <c r="C71" s="13"/>
      <c r="D71" s="13"/>
      <c r="E71" s="13"/>
      <c r="F71" s="13"/>
      <c r="G71" s="13"/>
      <c r="H71" s="13"/>
      <c r="I71" s="13"/>
      <c r="J71" s="13"/>
    </row>
    <row r="72" spans="1:10" ht="12.75">
      <c r="A72" s="13"/>
      <c r="B72" s="13"/>
      <c r="C72" s="13"/>
      <c r="D72" s="13"/>
      <c r="E72" s="13"/>
      <c r="F72" s="13"/>
      <c r="G72" s="13"/>
      <c r="H72" s="13"/>
      <c r="I72" s="13"/>
      <c r="J72" s="13"/>
    </row>
    <row r="73" spans="1:10" ht="12.75">
      <c r="A73" s="13"/>
      <c r="B73" s="13"/>
      <c r="C73" s="13"/>
      <c r="D73" s="13"/>
      <c r="E73" s="13"/>
      <c r="F73" s="13"/>
      <c r="G73" s="13"/>
      <c r="H73" s="13"/>
      <c r="I73" s="13"/>
      <c r="J73" s="13"/>
    </row>
    <row r="74" spans="1:10" ht="12.75">
      <c r="A74" s="13"/>
      <c r="B74" s="13"/>
      <c r="C74" s="13"/>
      <c r="D74" s="13"/>
      <c r="E74" s="13"/>
      <c r="F74" s="13"/>
      <c r="G74" s="13"/>
      <c r="H74" s="13"/>
      <c r="I74" s="13"/>
      <c r="J74" s="13"/>
    </row>
    <row r="75" spans="1:10" ht="12.75">
      <c r="A75" s="13"/>
      <c r="B75" s="13"/>
      <c r="C75" s="13"/>
      <c r="D75" s="13"/>
      <c r="E75" s="13"/>
      <c r="F75" s="13"/>
      <c r="G75" s="13"/>
      <c r="H75" s="13"/>
      <c r="I75" s="13"/>
      <c r="J75" s="13"/>
    </row>
    <row r="76" spans="1:10" ht="12.75">
      <c r="A76" s="13"/>
      <c r="B76" s="13"/>
      <c r="C76" s="13"/>
      <c r="D76" s="13"/>
      <c r="E76" s="13"/>
      <c r="F76" s="13"/>
      <c r="G76" s="13"/>
      <c r="H76" s="13"/>
      <c r="I76" s="13"/>
      <c r="J76" s="13"/>
    </row>
    <row r="77" spans="1:10" ht="12.75">
      <c r="A77" s="13"/>
      <c r="B77" s="13"/>
      <c r="C77" s="13"/>
      <c r="D77" s="13"/>
      <c r="E77" s="13"/>
      <c r="F77" s="13"/>
      <c r="G77" s="13"/>
      <c r="H77" s="13"/>
      <c r="I77" s="13"/>
      <c r="J77" s="13"/>
    </row>
    <row r="78" spans="1:10" ht="12.75">
      <c r="A78" s="13"/>
      <c r="B78" s="13"/>
      <c r="C78" s="13"/>
      <c r="D78" s="13"/>
      <c r="E78" s="13"/>
      <c r="F78" s="13"/>
      <c r="G78" s="13"/>
      <c r="H78" s="13"/>
      <c r="I78" s="13"/>
      <c r="J78" s="13"/>
    </row>
    <row r="79" spans="1:10" ht="12.75">
      <c r="A79" s="13"/>
      <c r="B79" s="13"/>
      <c r="C79" s="13"/>
      <c r="D79" s="13"/>
      <c r="E79" s="13"/>
      <c r="F79" s="13"/>
      <c r="G79" s="13"/>
      <c r="H79" s="13"/>
      <c r="I79" s="13"/>
      <c r="J79" s="13"/>
    </row>
    <row r="80" spans="1:10" ht="12.75">
      <c r="A80" s="13"/>
      <c r="B80" s="13"/>
      <c r="C80" s="13"/>
      <c r="D80" s="13"/>
      <c r="E80" s="13"/>
      <c r="F80" s="13"/>
      <c r="G80" s="13"/>
      <c r="H80" s="13"/>
      <c r="I80" s="13"/>
      <c r="J80" s="13"/>
    </row>
    <row r="81" spans="1:10" ht="12.75">
      <c r="A81" s="13"/>
      <c r="B81" s="13"/>
      <c r="C81" s="13"/>
      <c r="D81" s="13"/>
      <c r="E81" s="13"/>
      <c r="F81" s="13"/>
      <c r="G81" s="13"/>
      <c r="H81" s="13"/>
      <c r="I81" s="13"/>
      <c r="J81" s="13"/>
    </row>
    <row r="82" spans="1:10" ht="12.75">
      <c r="A82" s="13"/>
      <c r="B82" s="13"/>
      <c r="C82" s="13"/>
      <c r="D82" s="13"/>
      <c r="E82" s="13"/>
      <c r="F82" s="13"/>
      <c r="G82" s="13"/>
      <c r="H82" s="13"/>
      <c r="I82" s="13"/>
      <c r="J82" s="13"/>
    </row>
    <row r="83" spans="1:10" ht="12.75">
      <c r="A83" s="13"/>
      <c r="B83" s="13"/>
      <c r="C83" s="13"/>
      <c r="D83" s="13"/>
      <c r="E83" s="13"/>
      <c r="F83" s="13"/>
      <c r="G83" s="13"/>
      <c r="H83" s="13"/>
      <c r="I83" s="13"/>
      <c r="J83" s="13"/>
    </row>
    <row r="84" spans="1:10" ht="12.75">
      <c r="A84" s="13"/>
      <c r="B84" s="13"/>
      <c r="C84" s="13"/>
      <c r="D84" s="13"/>
      <c r="E84" s="13"/>
      <c r="F84" s="13"/>
      <c r="G84" s="13"/>
      <c r="H84" s="13"/>
      <c r="I84" s="13"/>
      <c r="J84" s="13"/>
    </row>
    <row r="85" spans="1:10" ht="12.75">
      <c r="A85" s="13"/>
      <c r="B85" s="13"/>
      <c r="C85" s="13"/>
      <c r="D85" s="13"/>
      <c r="E85" s="13"/>
      <c r="F85" s="13"/>
      <c r="G85" s="13"/>
      <c r="H85" s="13"/>
      <c r="I85" s="13"/>
      <c r="J85" s="13"/>
    </row>
    <row r="86" spans="1:10" ht="12.75">
      <c r="A86" s="13"/>
      <c r="B86" s="13"/>
      <c r="C86" s="13"/>
      <c r="D86" s="13"/>
      <c r="E86" s="13"/>
      <c r="F86" s="13"/>
      <c r="G86" s="13"/>
      <c r="H86" s="13"/>
      <c r="I86" s="13"/>
      <c r="J86" s="13"/>
    </row>
    <row r="87" spans="1:10" ht="12.75">
      <c r="A87" s="13"/>
      <c r="B87" s="13"/>
      <c r="C87" s="13"/>
      <c r="D87" s="13"/>
      <c r="E87" s="13"/>
      <c r="F87" s="13"/>
      <c r="G87" s="13"/>
      <c r="H87" s="13"/>
      <c r="I87" s="13"/>
      <c r="J87" s="13"/>
    </row>
    <row r="88" spans="1:10" ht="12.75">
      <c r="A88" s="13"/>
      <c r="B88" s="13"/>
      <c r="C88" s="13"/>
      <c r="D88" s="13"/>
      <c r="E88" s="13"/>
      <c r="F88" s="13"/>
      <c r="G88" s="13"/>
      <c r="H88" s="13"/>
      <c r="I88" s="13"/>
      <c r="J88" s="13"/>
    </row>
    <row r="89" spans="1:10" ht="12.75">
      <c r="A89" s="13"/>
      <c r="B89" s="13"/>
      <c r="C89" s="13"/>
      <c r="D89" s="13"/>
      <c r="E89" s="13"/>
      <c r="F89" s="13"/>
      <c r="G89" s="13"/>
      <c r="H89" s="13"/>
      <c r="I89" s="13"/>
      <c r="J89" s="13"/>
    </row>
    <row r="90" spans="1:10" ht="12.75">
      <c r="A90" s="13"/>
      <c r="B90" s="13"/>
      <c r="C90" s="13"/>
      <c r="D90" s="13"/>
      <c r="E90" s="13"/>
      <c r="F90" s="13"/>
      <c r="G90" s="13"/>
      <c r="H90" s="13"/>
      <c r="I90" s="13"/>
      <c r="J90" s="13"/>
    </row>
    <row r="91" spans="1:10" ht="12.75">
      <c r="A91" s="13"/>
      <c r="B91" s="13"/>
      <c r="C91" s="13"/>
      <c r="D91" s="13"/>
      <c r="E91" s="13"/>
      <c r="F91" s="13"/>
      <c r="G91" s="13"/>
      <c r="H91" s="13"/>
      <c r="I91" s="13"/>
      <c r="J91" s="13"/>
    </row>
    <row r="92" spans="1:10" ht="12.75">
      <c r="A92" s="13"/>
      <c r="B92" s="13"/>
      <c r="C92" s="13"/>
      <c r="D92" s="13"/>
      <c r="E92" s="13"/>
      <c r="F92" s="13"/>
      <c r="G92" s="13"/>
      <c r="H92" s="13"/>
      <c r="I92" s="13"/>
      <c r="J92" s="13"/>
    </row>
    <row r="93" spans="1:10" ht="12.75">
      <c r="A93" s="13"/>
      <c r="B93" s="13"/>
      <c r="C93" s="13"/>
      <c r="D93" s="13"/>
      <c r="E93" s="13"/>
      <c r="F93" s="13"/>
      <c r="G93" s="13"/>
      <c r="H93" s="13"/>
      <c r="I93" s="13"/>
      <c r="J93" s="13"/>
    </row>
    <row r="94" spans="1:10" ht="12.75">
      <c r="A94" s="13"/>
      <c r="B94" s="13"/>
      <c r="C94" s="13"/>
      <c r="D94" s="13"/>
      <c r="E94" s="13"/>
      <c r="F94" s="13"/>
      <c r="G94" s="13"/>
      <c r="H94" s="13"/>
      <c r="I94" s="13"/>
      <c r="J94" s="13"/>
    </row>
    <row r="95" spans="1:10" ht="12.75">
      <c r="A95" s="13"/>
      <c r="B95" s="13"/>
      <c r="C95" s="13"/>
      <c r="D95" s="13"/>
      <c r="E95" s="13"/>
      <c r="F95" s="13"/>
      <c r="G95" s="13"/>
      <c r="H95" s="13"/>
      <c r="I95" s="13"/>
      <c r="J95" s="13"/>
    </row>
    <row r="96" spans="1:10" ht="12.75">
      <c r="A96" s="13"/>
      <c r="B96" s="13"/>
      <c r="C96" s="13"/>
      <c r="D96" s="13"/>
      <c r="E96" s="13"/>
      <c r="F96" s="13"/>
      <c r="G96" s="13"/>
      <c r="H96" s="13"/>
      <c r="I96" s="13"/>
      <c r="J96" s="13"/>
    </row>
    <row r="97" spans="1:10" ht="12.75">
      <c r="A97" s="13"/>
      <c r="B97" s="13"/>
      <c r="C97" s="13"/>
      <c r="D97" s="13"/>
      <c r="E97" s="13"/>
      <c r="F97" s="13"/>
      <c r="G97" s="13"/>
      <c r="H97" s="13"/>
      <c r="I97" s="13"/>
      <c r="J97" s="13"/>
    </row>
    <row r="98" spans="1:10" ht="12.75">
      <c r="A98" s="13"/>
      <c r="B98" s="13"/>
      <c r="C98" s="13"/>
      <c r="D98" s="13"/>
      <c r="E98" s="13"/>
      <c r="F98" s="13"/>
      <c r="G98" s="13"/>
      <c r="H98" s="13"/>
      <c r="I98" s="13"/>
      <c r="J98" s="13"/>
    </row>
    <row r="99" spans="1:10" ht="12.75">
      <c r="A99" s="13"/>
      <c r="B99" s="13"/>
      <c r="C99" s="13"/>
      <c r="D99" s="13"/>
      <c r="E99" s="13"/>
      <c r="F99" s="13"/>
      <c r="G99" s="13"/>
      <c r="H99" s="13"/>
      <c r="I99" s="13"/>
      <c r="J99" s="13"/>
    </row>
    <row r="100" spans="1:10" ht="12.75">
      <c r="A100" s="13"/>
      <c r="B100" s="13"/>
      <c r="C100" s="13"/>
      <c r="D100" s="13"/>
      <c r="E100" s="13"/>
      <c r="F100" s="13"/>
      <c r="G100" s="13"/>
      <c r="H100" s="13"/>
      <c r="I100" s="13"/>
      <c r="J100" s="13"/>
    </row>
    <row r="101" spans="1:10" ht="12.75">
      <c r="A101" s="13"/>
      <c r="B101" s="13"/>
      <c r="C101" s="13"/>
      <c r="D101" s="13"/>
      <c r="E101" s="13"/>
      <c r="F101" s="13"/>
      <c r="G101" s="13"/>
      <c r="H101" s="13"/>
      <c r="I101" s="13"/>
      <c r="J101" s="13"/>
    </row>
    <row r="102" spans="1:10" ht="12.75">
      <c r="A102" s="13"/>
      <c r="B102" s="13"/>
      <c r="C102" s="13"/>
      <c r="D102" s="13"/>
      <c r="E102" s="13"/>
      <c r="F102" s="13"/>
      <c r="G102" s="13"/>
      <c r="H102" s="13"/>
      <c r="I102" s="13"/>
      <c r="J102" s="13"/>
    </row>
    <row r="103" spans="1:10" ht="12.75">
      <c r="A103" s="13"/>
      <c r="B103" s="13"/>
      <c r="C103" s="13"/>
      <c r="D103" s="13"/>
      <c r="E103" s="13"/>
      <c r="F103" s="13"/>
      <c r="G103" s="13"/>
      <c r="H103" s="13"/>
      <c r="I103" s="13"/>
      <c r="J103" s="13"/>
    </row>
    <row r="104" spans="1:10" ht="12.75">
      <c r="A104" s="13"/>
      <c r="B104" s="13"/>
      <c r="C104" s="13"/>
      <c r="D104" s="13"/>
      <c r="E104" s="13"/>
      <c r="F104" s="13"/>
      <c r="G104" s="13"/>
      <c r="H104" s="13"/>
      <c r="I104" s="13"/>
      <c r="J104" s="13"/>
    </row>
    <row r="105" spans="1:10" ht="12.75">
      <c r="A105" s="13"/>
      <c r="B105" s="13"/>
      <c r="C105" s="13"/>
      <c r="D105" s="13"/>
      <c r="E105" s="13"/>
      <c r="F105" s="13"/>
      <c r="G105" s="13"/>
      <c r="H105" s="13"/>
      <c r="I105" s="13"/>
      <c r="J105" s="13"/>
    </row>
    <row r="106" spans="1:10" ht="12.75">
      <c r="A106" s="13"/>
      <c r="B106" s="13"/>
      <c r="C106" s="13"/>
      <c r="D106" s="13"/>
      <c r="E106" s="13"/>
      <c r="F106" s="13"/>
      <c r="G106" s="13"/>
      <c r="H106" s="13"/>
      <c r="I106" s="13"/>
      <c r="J106" s="13"/>
    </row>
    <row r="107" spans="1:10" ht="12.75">
      <c r="A107" s="13"/>
      <c r="B107" s="13"/>
      <c r="C107" s="13"/>
      <c r="D107" s="13"/>
      <c r="E107" s="13"/>
      <c r="F107" s="13"/>
      <c r="G107" s="13"/>
      <c r="H107" s="13"/>
      <c r="I107" s="13"/>
      <c r="J107" s="13"/>
    </row>
    <row r="108" spans="1:10" ht="12.75">
      <c r="A108" s="13"/>
      <c r="B108" s="13"/>
      <c r="C108" s="13"/>
      <c r="D108" s="13"/>
      <c r="E108" s="13"/>
      <c r="F108" s="13"/>
      <c r="G108" s="13"/>
      <c r="H108" s="13"/>
      <c r="I108" s="13"/>
      <c r="J108" s="13"/>
    </row>
    <row r="109" spans="1:10" ht="12.75">
      <c r="A109" s="13"/>
      <c r="B109" s="13"/>
      <c r="C109" s="13"/>
      <c r="D109" s="13"/>
      <c r="E109" s="13"/>
      <c r="F109" s="13"/>
      <c r="G109" s="13"/>
      <c r="H109" s="13"/>
      <c r="I109" s="13"/>
      <c r="J109" s="13"/>
    </row>
    <row r="110" spans="1:10" ht="12.75">
      <c r="A110" s="13"/>
      <c r="B110" s="13"/>
      <c r="C110" s="13"/>
      <c r="D110" s="13"/>
      <c r="E110" s="13"/>
      <c r="F110" s="13"/>
      <c r="G110" s="13"/>
      <c r="H110" s="13"/>
      <c r="I110" s="13"/>
      <c r="J110" s="13"/>
    </row>
    <row r="111" spans="1:10" ht="12.75">
      <c r="A111" s="13"/>
      <c r="B111" s="13"/>
      <c r="C111" s="13"/>
      <c r="D111" s="13"/>
      <c r="E111" s="13"/>
      <c r="F111" s="13"/>
      <c r="G111" s="13"/>
      <c r="H111" s="13"/>
      <c r="I111" s="13"/>
      <c r="J111" s="13"/>
    </row>
    <row r="112" spans="1:10" ht="12.75">
      <c r="A112" s="13"/>
      <c r="B112" s="13"/>
      <c r="C112" s="13"/>
      <c r="D112" s="13"/>
      <c r="E112" s="13"/>
      <c r="F112" s="13"/>
      <c r="G112" s="13"/>
      <c r="H112" s="13"/>
      <c r="I112" s="13"/>
      <c r="J112" s="13"/>
    </row>
    <row r="113" spans="1:10" ht="12.75">
      <c r="A113" s="13"/>
      <c r="B113" s="13"/>
      <c r="C113" s="13"/>
      <c r="D113" s="13"/>
      <c r="E113" s="13"/>
      <c r="F113" s="13"/>
      <c r="G113" s="13"/>
      <c r="H113" s="13"/>
      <c r="I113" s="13"/>
      <c r="J113" s="13"/>
    </row>
    <row r="114" spans="1:10" ht="12.75">
      <c r="A114" s="13"/>
      <c r="B114" s="13"/>
      <c r="C114" s="13"/>
      <c r="D114" s="13"/>
      <c r="E114" s="13"/>
      <c r="F114" s="13"/>
      <c r="G114" s="13"/>
      <c r="H114" s="13"/>
      <c r="I114" s="13"/>
      <c r="J114" s="13"/>
    </row>
    <row r="115" spans="1:10" ht="12.75">
      <c r="A115" s="13"/>
      <c r="B115" s="13"/>
      <c r="C115" s="13"/>
      <c r="D115" s="13"/>
      <c r="E115" s="13"/>
      <c r="F115" s="13"/>
      <c r="G115" s="13"/>
      <c r="H115" s="13"/>
      <c r="I115" s="13"/>
      <c r="J115" s="13"/>
    </row>
    <row r="116" spans="1:10" ht="12.75">
      <c r="A116" s="13"/>
      <c r="B116" s="13"/>
      <c r="C116" s="13"/>
      <c r="D116" s="13"/>
      <c r="E116" s="13"/>
      <c r="F116" s="13"/>
      <c r="G116" s="13"/>
      <c r="H116" s="13"/>
      <c r="I116" s="13"/>
      <c r="J116" s="13"/>
    </row>
    <row r="117" spans="1:10" ht="12.75">
      <c r="A117" s="13"/>
      <c r="B117" s="13"/>
      <c r="C117" s="13"/>
      <c r="D117" s="13"/>
      <c r="E117" s="13"/>
      <c r="F117" s="13"/>
      <c r="G117" s="13"/>
      <c r="H117" s="13"/>
      <c r="I117" s="13"/>
      <c r="J117" s="13"/>
    </row>
    <row r="118" spans="1:10" ht="12.75">
      <c r="A118" s="13"/>
      <c r="B118" s="13"/>
      <c r="C118" s="13"/>
      <c r="D118" s="13"/>
      <c r="E118" s="13"/>
      <c r="F118" s="13"/>
      <c r="G118" s="13"/>
      <c r="H118" s="13"/>
      <c r="I118" s="13"/>
      <c r="J118" s="13"/>
    </row>
    <row r="119" spans="1:10" ht="12.75">
      <c r="A119" s="13"/>
      <c r="B119" s="13"/>
      <c r="C119" s="13"/>
      <c r="D119" s="13"/>
      <c r="E119" s="13"/>
      <c r="F119" s="13"/>
      <c r="G119" s="13"/>
      <c r="H119" s="13"/>
      <c r="I119" s="13"/>
      <c r="J119" s="13"/>
    </row>
    <row r="120" spans="1:10" ht="12.75">
      <c r="A120" s="13"/>
      <c r="B120" s="13"/>
      <c r="C120" s="13"/>
      <c r="D120" s="13"/>
      <c r="E120" s="13"/>
      <c r="F120" s="13"/>
      <c r="G120" s="13"/>
      <c r="H120" s="13"/>
      <c r="I120" s="13"/>
      <c r="J120" s="13"/>
    </row>
    <row r="121" spans="1:10" ht="12.75">
      <c r="A121" s="13"/>
      <c r="B121" s="13"/>
      <c r="C121" s="13"/>
      <c r="D121" s="13"/>
      <c r="E121" s="13"/>
      <c r="F121" s="13"/>
      <c r="G121" s="13"/>
      <c r="H121" s="13"/>
      <c r="I121" s="13"/>
      <c r="J121" s="13"/>
    </row>
    <row r="122" spans="1:10" ht="12.75">
      <c r="A122" s="13"/>
      <c r="B122" s="13"/>
      <c r="C122" s="13"/>
      <c r="D122" s="13"/>
      <c r="E122" s="13"/>
      <c r="F122" s="13"/>
      <c r="G122" s="13"/>
      <c r="H122" s="13"/>
      <c r="I122" s="13"/>
      <c r="J122" s="13"/>
    </row>
    <row r="123" spans="1:10" ht="12.75">
      <c r="A123" s="13"/>
      <c r="B123" s="13"/>
      <c r="C123" s="13"/>
      <c r="D123" s="13"/>
      <c r="E123" s="13"/>
      <c r="F123" s="13"/>
      <c r="G123" s="13"/>
      <c r="H123" s="13"/>
      <c r="I123" s="13"/>
      <c r="J123" s="13"/>
    </row>
    <row r="124" spans="1:10" ht="12.75">
      <c r="A124" s="13"/>
      <c r="B124" s="13"/>
      <c r="C124" s="13"/>
      <c r="D124" s="13"/>
      <c r="E124" s="13"/>
      <c r="F124" s="13"/>
      <c r="G124" s="13"/>
      <c r="H124" s="13"/>
      <c r="I124" s="13"/>
      <c r="J124" s="13"/>
    </row>
    <row r="125" spans="1:10" ht="12.75">
      <c r="A125" s="13"/>
      <c r="B125" s="13"/>
      <c r="C125" s="13"/>
      <c r="D125" s="13"/>
      <c r="E125" s="13"/>
      <c r="F125" s="13"/>
      <c r="G125" s="13"/>
      <c r="H125" s="13"/>
      <c r="I125" s="13"/>
      <c r="J125" s="13"/>
    </row>
    <row r="126" spans="1:10" ht="12.75">
      <c r="A126" s="13"/>
      <c r="B126" s="13"/>
      <c r="C126" s="13"/>
      <c r="D126" s="13"/>
      <c r="E126" s="13"/>
      <c r="F126" s="13"/>
      <c r="G126" s="13"/>
      <c r="H126" s="13"/>
      <c r="I126" s="13"/>
      <c r="J126" s="13"/>
    </row>
    <row r="127" spans="1:10" ht="12.75">
      <c r="A127" s="13"/>
      <c r="B127" s="13"/>
      <c r="C127" s="13"/>
      <c r="D127" s="13"/>
      <c r="E127" s="13"/>
      <c r="F127" s="13"/>
      <c r="G127" s="13"/>
      <c r="H127" s="13"/>
      <c r="I127" s="13"/>
      <c r="J127" s="13"/>
    </row>
    <row r="128" spans="1:10" ht="12.75">
      <c r="A128" s="13"/>
      <c r="B128" s="13"/>
      <c r="C128" s="13"/>
      <c r="D128" s="13"/>
      <c r="E128" s="13"/>
      <c r="F128" s="13"/>
      <c r="G128" s="13"/>
      <c r="H128" s="13"/>
      <c r="I128" s="13"/>
      <c r="J128" s="13"/>
    </row>
    <row r="129" spans="1:10" ht="12.75">
      <c r="A129" s="13"/>
      <c r="B129" s="13"/>
      <c r="C129" s="13"/>
      <c r="D129" s="13"/>
      <c r="E129" s="13"/>
      <c r="F129" s="13"/>
      <c r="G129" s="13"/>
      <c r="H129" s="13"/>
      <c r="I129" s="13"/>
      <c r="J129" s="13"/>
    </row>
    <row r="130" spans="1:10" ht="12.75">
      <c r="A130" s="13"/>
      <c r="B130" s="13"/>
      <c r="C130" s="13"/>
      <c r="D130" s="13"/>
      <c r="E130" s="13"/>
      <c r="F130" s="13"/>
      <c r="G130" s="13"/>
      <c r="H130" s="13"/>
      <c r="I130" s="13"/>
      <c r="J130" s="13"/>
    </row>
    <row r="131" spans="1:10" ht="12.75">
      <c r="A131" s="13"/>
      <c r="B131" s="13"/>
      <c r="C131" s="13"/>
      <c r="D131" s="13"/>
      <c r="E131" s="13"/>
      <c r="F131" s="13"/>
      <c r="G131" s="13"/>
      <c r="H131" s="13"/>
      <c r="I131" s="13"/>
      <c r="J131" s="13"/>
    </row>
    <row r="132" spans="1:10" ht="12.75">
      <c r="A132" s="13"/>
      <c r="B132" s="13"/>
      <c r="C132" s="13"/>
      <c r="D132" s="13"/>
      <c r="E132" s="13"/>
      <c r="F132" s="13"/>
      <c r="G132" s="13"/>
      <c r="H132" s="13"/>
      <c r="I132" s="13"/>
      <c r="J132" s="13"/>
    </row>
    <row r="133" spans="1:10" ht="12.75">
      <c r="A133" s="13"/>
      <c r="B133" s="13"/>
      <c r="C133" s="13"/>
      <c r="D133" s="13"/>
      <c r="E133" s="13"/>
      <c r="F133" s="13"/>
      <c r="G133" s="13"/>
      <c r="H133" s="13"/>
      <c r="I133" s="13"/>
      <c r="J133" s="13"/>
    </row>
    <row r="134" spans="1:10" ht="12.75">
      <c r="A134" s="13"/>
      <c r="B134" s="13"/>
      <c r="C134" s="13"/>
      <c r="D134" s="13"/>
      <c r="E134" s="13"/>
      <c r="F134" s="13"/>
      <c r="G134" s="13"/>
      <c r="H134" s="13"/>
      <c r="I134" s="13"/>
      <c r="J134" s="13"/>
    </row>
    <row r="135" spans="1:10" ht="12.75">
      <c r="A135" s="13"/>
      <c r="B135" s="13"/>
      <c r="C135" s="13"/>
      <c r="D135" s="13"/>
      <c r="E135" s="13"/>
      <c r="F135" s="13"/>
      <c r="G135" s="13"/>
      <c r="H135" s="13"/>
      <c r="I135" s="13"/>
      <c r="J135" s="13"/>
    </row>
    <row r="136" spans="1:10" ht="12.75">
      <c r="A136" s="13"/>
      <c r="B136" s="13"/>
      <c r="C136" s="13"/>
      <c r="D136" s="13"/>
      <c r="E136" s="13"/>
      <c r="F136" s="13"/>
      <c r="G136" s="13"/>
      <c r="H136" s="13"/>
      <c r="I136" s="13"/>
      <c r="J136" s="13"/>
    </row>
    <row r="137" spans="1:10" ht="12.75">
      <c r="A137" s="13"/>
      <c r="B137" s="13"/>
      <c r="C137" s="13"/>
      <c r="D137" s="13"/>
      <c r="E137" s="13"/>
      <c r="F137" s="13"/>
      <c r="G137" s="13"/>
      <c r="H137" s="13"/>
      <c r="I137" s="13"/>
      <c r="J137" s="13"/>
    </row>
    <row r="138" spans="1:10" ht="12.75">
      <c r="A138" s="13"/>
      <c r="B138" s="13"/>
      <c r="C138" s="13"/>
      <c r="D138" s="13"/>
      <c r="E138" s="13"/>
      <c r="F138" s="13"/>
      <c r="G138" s="13"/>
      <c r="H138" s="13"/>
      <c r="I138" s="13"/>
      <c r="J138" s="13"/>
    </row>
    <row r="139" spans="1:10" ht="12.75">
      <c r="A139" s="13"/>
      <c r="B139" s="13"/>
      <c r="C139" s="13"/>
      <c r="D139" s="13"/>
      <c r="E139" s="13"/>
      <c r="F139" s="13"/>
      <c r="G139" s="13"/>
      <c r="H139" s="13"/>
      <c r="I139" s="13"/>
      <c r="J139" s="13"/>
    </row>
    <row r="140" spans="1:10" ht="12.75">
      <c r="A140" s="13"/>
      <c r="B140" s="13"/>
      <c r="C140" s="13"/>
      <c r="D140" s="13"/>
      <c r="E140" s="13"/>
      <c r="F140" s="13"/>
      <c r="G140" s="13"/>
      <c r="H140" s="13"/>
      <c r="I140" s="13"/>
      <c r="J140" s="13"/>
    </row>
    <row r="141" spans="1:10" ht="12.75">
      <c r="A141" s="13"/>
      <c r="B141" s="13"/>
      <c r="C141" s="13"/>
      <c r="D141" s="13"/>
      <c r="E141" s="13"/>
      <c r="F141" s="13"/>
      <c r="G141" s="13"/>
      <c r="H141" s="13"/>
      <c r="I141" s="13"/>
      <c r="J141" s="13"/>
    </row>
    <row r="142" spans="1:10" ht="12.75">
      <c r="A142" s="13"/>
      <c r="B142" s="13"/>
      <c r="C142" s="13"/>
      <c r="D142" s="13"/>
      <c r="E142" s="13"/>
      <c r="F142" s="13"/>
      <c r="G142" s="13"/>
      <c r="H142" s="13"/>
      <c r="I142" s="13"/>
      <c r="J142" s="13"/>
    </row>
    <row r="143" spans="1:10" ht="12.75">
      <c r="A143" s="13"/>
      <c r="B143" s="13"/>
      <c r="C143" s="13"/>
      <c r="D143" s="13"/>
      <c r="E143" s="13"/>
      <c r="F143" s="13"/>
      <c r="G143" s="13"/>
      <c r="H143" s="13"/>
      <c r="I143" s="13"/>
      <c r="J143" s="13"/>
    </row>
    <row r="144" spans="1:10" ht="12.75">
      <c r="A144" s="13"/>
      <c r="B144" s="13"/>
      <c r="C144" s="13"/>
      <c r="D144" s="13"/>
      <c r="E144" s="13"/>
      <c r="F144" s="13"/>
      <c r="G144" s="13"/>
      <c r="H144" s="13"/>
      <c r="I144" s="13"/>
      <c r="J144" s="13"/>
    </row>
    <row r="145" spans="1:10" ht="12.75">
      <c r="A145" s="13"/>
      <c r="B145" s="13"/>
      <c r="C145" s="13"/>
      <c r="D145" s="13"/>
      <c r="E145" s="13"/>
      <c r="F145" s="13"/>
      <c r="G145" s="13"/>
      <c r="H145" s="13"/>
      <c r="I145" s="13"/>
      <c r="J145" s="13"/>
    </row>
    <row r="146" spans="1:10" ht="12.75">
      <c r="A146" s="13"/>
      <c r="B146" s="13"/>
      <c r="C146" s="13"/>
      <c r="D146" s="13"/>
      <c r="E146" s="13"/>
      <c r="F146" s="13"/>
      <c r="G146" s="13"/>
      <c r="H146" s="13"/>
      <c r="I146" s="13"/>
      <c r="J146" s="13"/>
    </row>
    <row r="147" spans="1:10" ht="12.75">
      <c r="A147" s="13"/>
      <c r="B147" s="13"/>
      <c r="C147" s="13"/>
      <c r="D147" s="13"/>
      <c r="E147" s="13"/>
      <c r="F147" s="13"/>
      <c r="G147" s="13"/>
      <c r="H147" s="13"/>
      <c r="I147" s="13"/>
      <c r="J147" s="13"/>
    </row>
    <row r="148" spans="1:10" ht="12.75">
      <c r="A148" s="13"/>
      <c r="B148" s="13"/>
      <c r="C148" s="13"/>
      <c r="D148" s="13"/>
      <c r="E148" s="13"/>
      <c r="F148" s="13"/>
      <c r="G148" s="13"/>
      <c r="H148" s="13"/>
      <c r="I148" s="13"/>
      <c r="J148" s="13"/>
    </row>
    <row r="149" spans="1:10" ht="12.75">
      <c r="A149" s="13"/>
      <c r="B149" s="13"/>
      <c r="C149" s="13"/>
      <c r="D149" s="13"/>
      <c r="E149" s="13"/>
      <c r="F149" s="13"/>
      <c r="G149" s="13"/>
      <c r="H149" s="13"/>
      <c r="I149" s="13"/>
      <c r="J149" s="13"/>
    </row>
    <row r="150" spans="1:10" ht="12.75">
      <c r="A150" s="13"/>
      <c r="B150" s="13"/>
      <c r="C150" s="13"/>
      <c r="D150" s="13"/>
      <c r="E150" s="13"/>
      <c r="F150" s="13"/>
      <c r="G150" s="13"/>
      <c r="H150" s="13"/>
      <c r="I150" s="13"/>
      <c r="J150" s="13"/>
    </row>
    <row r="151" spans="1:10" ht="12.75">
      <c r="A151" s="13"/>
      <c r="B151" s="13"/>
      <c r="C151" s="13"/>
      <c r="D151" s="13"/>
      <c r="E151" s="13"/>
      <c r="F151" s="13"/>
      <c r="G151" s="13"/>
      <c r="H151" s="13"/>
      <c r="I151" s="13"/>
      <c r="J151" s="13"/>
    </row>
    <row r="152" spans="1:10" ht="12.75">
      <c r="A152" s="13"/>
      <c r="B152" s="13"/>
      <c r="C152" s="13"/>
      <c r="D152" s="13"/>
      <c r="E152" s="13"/>
      <c r="F152" s="13"/>
      <c r="G152" s="13"/>
      <c r="H152" s="13"/>
      <c r="I152" s="13"/>
      <c r="J152" s="13"/>
    </row>
    <row r="153" spans="1:10" ht="12.75">
      <c r="A153" s="13"/>
      <c r="B153" s="13"/>
      <c r="C153" s="13"/>
      <c r="D153" s="13"/>
      <c r="E153" s="13"/>
      <c r="F153" s="13"/>
      <c r="G153" s="13"/>
      <c r="H153" s="13"/>
      <c r="I153" s="13"/>
      <c r="J153" s="13"/>
    </row>
    <row r="154" spans="1:10" ht="12.75">
      <c r="A154" s="13"/>
      <c r="B154" s="13"/>
      <c r="C154" s="13"/>
      <c r="D154" s="13"/>
      <c r="E154" s="13"/>
      <c r="F154" s="13"/>
      <c r="G154" s="13"/>
      <c r="H154" s="13"/>
      <c r="I154" s="13"/>
      <c r="J154" s="13"/>
    </row>
    <row r="155" spans="1:10" ht="12.75">
      <c r="A155" s="13"/>
      <c r="B155" s="13"/>
      <c r="C155" s="13"/>
      <c r="D155" s="13"/>
      <c r="E155" s="13"/>
      <c r="F155" s="13"/>
      <c r="G155" s="13"/>
      <c r="H155" s="13"/>
      <c r="I155" s="13"/>
      <c r="J155" s="13"/>
    </row>
    <row r="156" spans="1:10" ht="12.75">
      <c r="A156" s="13"/>
      <c r="B156" s="13"/>
      <c r="C156" s="13"/>
      <c r="D156" s="13"/>
      <c r="E156" s="13"/>
      <c r="F156" s="13"/>
      <c r="G156" s="13"/>
      <c r="H156" s="13"/>
      <c r="I156" s="13"/>
      <c r="J156" s="13"/>
    </row>
    <row r="157" spans="1:10" ht="12.75">
      <c r="A157" s="13"/>
      <c r="B157" s="13"/>
      <c r="C157" s="13"/>
      <c r="D157" s="13"/>
      <c r="E157" s="13"/>
      <c r="F157" s="13"/>
      <c r="G157" s="13"/>
      <c r="H157" s="13"/>
      <c r="I157" s="13"/>
      <c r="J157" s="13"/>
    </row>
    <row r="158" spans="1:10" ht="12.75">
      <c r="A158" s="13"/>
      <c r="B158" s="13"/>
      <c r="C158" s="13"/>
      <c r="D158" s="13"/>
      <c r="E158" s="13"/>
      <c r="F158" s="13"/>
      <c r="G158" s="13"/>
      <c r="H158" s="13"/>
      <c r="I158" s="13"/>
      <c r="J158" s="13"/>
    </row>
    <row r="159" spans="1:10" ht="12.75">
      <c r="A159" s="13"/>
      <c r="B159" s="13"/>
      <c r="C159" s="13"/>
      <c r="D159" s="13"/>
      <c r="E159" s="13"/>
      <c r="F159" s="13"/>
      <c r="G159" s="13"/>
      <c r="H159" s="13"/>
      <c r="I159" s="13"/>
      <c r="J159" s="13"/>
    </row>
    <row r="160" spans="1:10" ht="12.75">
      <c r="A160" s="13"/>
      <c r="B160" s="13"/>
      <c r="C160" s="13"/>
      <c r="D160" s="13"/>
      <c r="E160" s="13"/>
      <c r="F160" s="13"/>
      <c r="G160" s="13"/>
      <c r="H160" s="13"/>
      <c r="I160" s="13"/>
      <c r="J160" s="13"/>
    </row>
    <row r="161" spans="1:10" ht="12.75">
      <c r="A161" s="13"/>
      <c r="B161" s="13"/>
      <c r="C161" s="13"/>
      <c r="D161" s="13"/>
      <c r="E161" s="13"/>
      <c r="F161" s="13"/>
      <c r="G161" s="13"/>
      <c r="H161" s="13"/>
      <c r="I161" s="13"/>
      <c r="J161" s="13"/>
    </row>
    <row r="162" spans="1:10" ht="12.75">
      <c r="A162" s="13"/>
      <c r="B162" s="13"/>
      <c r="C162" s="13"/>
      <c r="D162" s="13"/>
      <c r="E162" s="13"/>
      <c r="F162" s="13"/>
      <c r="G162" s="13"/>
      <c r="H162" s="13"/>
      <c r="I162" s="13"/>
      <c r="J162" s="13"/>
    </row>
    <row r="163" spans="1:10" ht="12.75">
      <c r="A163" s="13"/>
      <c r="B163" s="13"/>
      <c r="C163" s="13"/>
      <c r="D163" s="13"/>
      <c r="E163" s="13"/>
      <c r="F163" s="13"/>
      <c r="G163" s="13"/>
      <c r="H163" s="13"/>
      <c r="I163" s="13"/>
      <c r="J163" s="13"/>
    </row>
    <row r="164" spans="1:10" ht="12.75">
      <c r="A164" s="13"/>
      <c r="B164" s="13"/>
      <c r="C164" s="13"/>
      <c r="D164" s="13"/>
      <c r="E164" s="13"/>
      <c r="F164" s="13"/>
      <c r="G164" s="13"/>
      <c r="H164" s="13"/>
      <c r="I164" s="13"/>
      <c r="J164" s="13"/>
    </row>
    <row r="165" spans="1:10" ht="12.75">
      <c r="A165" s="13"/>
      <c r="B165" s="13"/>
      <c r="C165" s="13"/>
      <c r="D165" s="13"/>
      <c r="E165" s="13"/>
      <c r="F165" s="13"/>
      <c r="G165" s="13"/>
      <c r="H165" s="13"/>
      <c r="I165" s="13"/>
      <c r="J165" s="13"/>
    </row>
    <row r="166" spans="1:10" ht="12.75">
      <c r="A166" s="13"/>
      <c r="B166" s="13"/>
      <c r="C166" s="13"/>
      <c r="D166" s="13"/>
      <c r="E166" s="13"/>
      <c r="F166" s="13"/>
      <c r="G166" s="13"/>
      <c r="H166" s="13"/>
      <c r="I166" s="13"/>
      <c r="J166" s="13"/>
    </row>
    <row r="167" spans="1:10" ht="12.75">
      <c r="A167" s="13"/>
      <c r="B167" s="13"/>
      <c r="C167" s="13"/>
      <c r="D167" s="13"/>
      <c r="E167" s="13"/>
      <c r="F167" s="13"/>
      <c r="G167" s="13"/>
      <c r="H167" s="13"/>
      <c r="I167" s="13"/>
      <c r="J167" s="13"/>
    </row>
    <row r="168" spans="1:10" ht="12.75">
      <c r="A168" s="13"/>
      <c r="B168" s="13"/>
      <c r="C168" s="13"/>
      <c r="D168" s="13"/>
      <c r="E168" s="13"/>
      <c r="F168" s="13"/>
      <c r="G168" s="13"/>
      <c r="H168" s="13"/>
      <c r="I168" s="13"/>
      <c r="J168" s="13"/>
    </row>
    <row r="169" spans="1:10" ht="12.75">
      <c r="A169" s="13"/>
      <c r="B169" s="13"/>
      <c r="C169" s="13"/>
      <c r="D169" s="13"/>
      <c r="E169" s="13"/>
      <c r="F169" s="13"/>
      <c r="G169" s="13"/>
      <c r="H169" s="13"/>
      <c r="I169" s="13"/>
      <c r="J169" s="13"/>
    </row>
    <row r="170" spans="1:10" ht="12.75">
      <c r="A170" s="13"/>
      <c r="B170" s="13"/>
      <c r="C170" s="13"/>
      <c r="D170" s="13"/>
      <c r="E170" s="13"/>
      <c r="F170" s="13"/>
      <c r="G170" s="13"/>
      <c r="H170" s="13"/>
      <c r="I170" s="13"/>
      <c r="J170" s="13"/>
    </row>
    <row r="171" spans="1:10" ht="12.75">
      <c r="A171" s="13"/>
      <c r="B171" s="13"/>
      <c r="C171" s="13"/>
      <c r="D171" s="13"/>
      <c r="E171" s="13"/>
      <c r="F171" s="13"/>
      <c r="G171" s="13"/>
      <c r="H171" s="13"/>
      <c r="I171" s="13"/>
      <c r="J171" s="13"/>
    </row>
    <row r="172" spans="1:10" ht="12.75">
      <c r="A172" s="13"/>
      <c r="B172" s="13"/>
      <c r="C172" s="13"/>
      <c r="D172" s="13"/>
      <c r="E172" s="13"/>
      <c r="F172" s="13"/>
      <c r="G172" s="13"/>
      <c r="H172" s="13"/>
      <c r="I172" s="13"/>
      <c r="J172" s="13"/>
    </row>
  </sheetData>
  <sheetProtection/>
  <mergeCells count="59">
    <mergeCell ref="A40:J40"/>
    <mergeCell ref="A15:C15"/>
    <mergeCell ref="A16:C16"/>
    <mergeCell ref="A52:C52"/>
    <mergeCell ref="F49:G49"/>
    <mergeCell ref="I49:J49"/>
    <mergeCell ref="A17:C17"/>
    <mergeCell ref="A18:C18"/>
    <mergeCell ref="A19:C19"/>
    <mergeCell ref="A20:C20"/>
    <mergeCell ref="A10:J10"/>
    <mergeCell ref="D12:E12"/>
    <mergeCell ref="A12:C12"/>
    <mergeCell ref="A41:J41"/>
    <mergeCell ref="A14:J14"/>
    <mergeCell ref="A32:J32"/>
    <mergeCell ref="D13:E13"/>
    <mergeCell ref="A25:C25"/>
    <mergeCell ref="A26:C26"/>
    <mergeCell ref="A27:C27"/>
    <mergeCell ref="A1:J1"/>
    <mergeCell ref="A31:J31"/>
    <mergeCell ref="A2:J2"/>
    <mergeCell ref="E5:F5"/>
    <mergeCell ref="E4:F4"/>
    <mergeCell ref="G5:H5"/>
    <mergeCell ref="I5:J5"/>
    <mergeCell ref="A13:C13"/>
    <mergeCell ref="G4:H4"/>
    <mergeCell ref="I4:J4"/>
    <mergeCell ref="A7:J7"/>
    <mergeCell ref="F53:G53"/>
    <mergeCell ref="I53:J53"/>
    <mergeCell ref="I50:J50"/>
    <mergeCell ref="F50:G50"/>
    <mergeCell ref="A49:C49"/>
    <mergeCell ref="F52:G52"/>
    <mergeCell ref="I52:J52"/>
    <mergeCell ref="A23:C23"/>
    <mergeCell ref="A24:C24"/>
    <mergeCell ref="A21:C21"/>
    <mergeCell ref="A28:C28"/>
    <mergeCell ref="A29:C29"/>
    <mergeCell ref="D15:E15"/>
    <mergeCell ref="D16:E16"/>
    <mergeCell ref="D17:E17"/>
    <mergeCell ref="D18:E18"/>
    <mergeCell ref="D19:E19"/>
    <mergeCell ref="D20:E20"/>
    <mergeCell ref="D21:E21"/>
    <mergeCell ref="A22:C22"/>
    <mergeCell ref="D28:E28"/>
    <mergeCell ref="D29:E29"/>
    <mergeCell ref="D22:E22"/>
    <mergeCell ref="D23:E23"/>
    <mergeCell ref="D24:E24"/>
    <mergeCell ref="D25:E25"/>
    <mergeCell ref="D26:E26"/>
    <mergeCell ref="D27:E27"/>
  </mergeCells>
  <printOptions horizontalCentered="1"/>
  <pageMargins left="0.3937007874015748" right="0.3937007874015748" top="0.7874015748031497" bottom="0.3937007874015748" header="0.5118110236220472" footer="0.5118110236220472"/>
  <pageSetup horizontalDpi="600" verticalDpi="600" orientation="landscape" paperSize="9" scale="82" r:id="rId1"/>
  <rowBreaks count="1" manualBreakCount="1">
    <brk id="37" max="255" man="1"/>
  </rowBreaks>
</worksheet>
</file>

<file path=xl/worksheets/sheet3.xml><?xml version="1.0" encoding="utf-8"?>
<worksheet xmlns="http://schemas.openxmlformats.org/spreadsheetml/2006/main" xmlns:r="http://schemas.openxmlformats.org/officeDocument/2006/relationships">
  <sheetPr>
    <tabColor indexed="10"/>
  </sheetPr>
  <dimension ref="A1:J21"/>
  <sheetViews>
    <sheetView view="pageBreakPreview" zoomScaleSheetLayoutView="100" zoomScalePageLayoutView="0" workbookViewId="0" topLeftCell="A1">
      <selection activeCell="C25" sqref="C25"/>
    </sheetView>
  </sheetViews>
  <sheetFormatPr defaultColWidth="9.00390625" defaultRowHeight="12.75"/>
  <cols>
    <col min="1" max="1" width="14.00390625" style="0" customWidth="1"/>
    <col min="2" max="2" width="14.625" style="0" customWidth="1"/>
    <col min="3" max="3" width="16.00390625" style="0" customWidth="1"/>
    <col min="4" max="4" width="25.375" style="0" customWidth="1"/>
    <col min="5" max="5" width="21.50390625" style="0" customWidth="1"/>
    <col min="6" max="6" width="13.875" style="0" customWidth="1"/>
    <col min="7" max="10" width="13.50390625" style="0" customWidth="1"/>
  </cols>
  <sheetData>
    <row r="1" spans="1:10" ht="20.25">
      <c r="A1" s="203" t="s">
        <v>129</v>
      </c>
      <c r="B1" s="203"/>
      <c r="C1" s="203"/>
      <c r="D1" s="203"/>
      <c r="E1" s="203"/>
      <c r="F1" s="203"/>
      <c r="G1" s="203"/>
      <c r="H1" s="203"/>
      <c r="I1" s="203"/>
      <c r="J1" s="203"/>
    </row>
    <row r="2" spans="1:10" ht="15.75" thickBot="1">
      <c r="A2" s="204" t="s">
        <v>81</v>
      </c>
      <c r="B2" s="204"/>
      <c r="C2" s="204"/>
      <c r="D2" s="204"/>
      <c r="E2" s="204"/>
      <c r="F2" s="204"/>
      <c r="G2" s="204"/>
      <c r="H2" s="204"/>
      <c r="I2" s="204"/>
      <c r="J2" s="204"/>
    </row>
    <row r="3" spans="1:10" ht="4.5" customHeight="1" thickTop="1">
      <c r="A3" s="15"/>
      <c r="B3" s="15"/>
      <c r="C3" s="13"/>
      <c r="D3" s="13"/>
      <c r="E3" s="13"/>
      <c r="F3" s="13"/>
      <c r="G3" s="13"/>
      <c r="H3" s="13"/>
      <c r="I3" s="13"/>
      <c r="J3" s="13"/>
    </row>
    <row r="4" spans="1:10" ht="15">
      <c r="A4" s="2" t="s">
        <v>213</v>
      </c>
      <c r="B4" s="2"/>
      <c r="E4" s="184" t="s">
        <v>211</v>
      </c>
      <c r="F4" s="184"/>
      <c r="G4" s="185">
        <v>24068072</v>
      </c>
      <c r="H4" s="185"/>
      <c r="I4" s="186" t="s">
        <v>212</v>
      </c>
      <c r="J4" s="186"/>
    </row>
    <row r="5" spans="1:10" ht="46.5" customHeight="1">
      <c r="A5" s="70" t="s">
        <v>186</v>
      </c>
      <c r="B5" s="70"/>
      <c r="C5" s="13"/>
      <c r="D5" s="13"/>
      <c r="E5" s="191" t="s">
        <v>174</v>
      </c>
      <c r="F5" s="191"/>
      <c r="G5" s="192" t="s">
        <v>175</v>
      </c>
      <c r="H5" s="192"/>
      <c r="I5" s="192" t="s">
        <v>176</v>
      </c>
      <c r="J5" s="192"/>
    </row>
    <row r="6" spans="1:10" ht="9" customHeight="1">
      <c r="A6" s="15"/>
      <c r="B6" s="15"/>
      <c r="C6" s="13"/>
      <c r="D6" s="13"/>
      <c r="E6" s="13"/>
      <c r="F6" s="13"/>
      <c r="G6" s="13"/>
      <c r="H6" s="13"/>
      <c r="I6" s="13"/>
      <c r="J6" s="13"/>
    </row>
    <row r="7" spans="1:10" ht="32.25" customHeight="1">
      <c r="A7" s="188" t="s">
        <v>190</v>
      </c>
      <c r="B7" s="188"/>
      <c r="C7" s="188"/>
      <c r="D7" s="188"/>
      <c r="E7" s="188"/>
      <c r="F7" s="188"/>
      <c r="G7" s="188"/>
      <c r="H7" s="188"/>
      <c r="I7" s="188"/>
      <c r="J7" s="188"/>
    </row>
    <row r="8" spans="1:10" ht="9" customHeight="1">
      <c r="A8" s="13"/>
      <c r="B8" s="13"/>
      <c r="C8" s="13"/>
      <c r="D8" s="13"/>
      <c r="E8" s="13"/>
      <c r="F8" s="13"/>
      <c r="G8" s="13"/>
      <c r="H8" s="13"/>
      <c r="I8" s="13"/>
      <c r="J8" s="16" t="s">
        <v>173</v>
      </c>
    </row>
    <row r="9" spans="1:10" ht="107.25" customHeight="1">
      <c r="A9" s="76" t="s">
        <v>183</v>
      </c>
      <c r="B9" s="76" t="s">
        <v>182</v>
      </c>
      <c r="C9" s="76" t="s">
        <v>184</v>
      </c>
      <c r="D9" s="76" t="s">
        <v>185</v>
      </c>
      <c r="E9" s="76" t="s">
        <v>123</v>
      </c>
      <c r="F9" s="76" t="s">
        <v>124</v>
      </c>
      <c r="G9" s="76" t="s">
        <v>125</v>
      </c>
      <c r="H9" s="76" t="s">
        <v>126</v>
      </c>
      <c r="I9" s="76" t="s">
        <v>127</v>
      </c>
      <c r="J9" s="76" t="s">
        <v>181</v>
      </c>
    </row>
    <row r="10" spans="1:10" ht="15">
      <c r="A10" s="73">
        <v>1</v>
      </c>
      <c r="B10" s="73">
        <v>2</v>
      </c>
      <c r="C10" s="73">
        <v>3</v>
      </c>
      <c r="D10" s="73">
        <v>4</v>
      </c>
      <c r="E10" s="73">
        <v>5</v>
      </c>
      <c r="F10" s="73">
        <v>6</v>
      </c>
      <c r="G10" s="73">
        <v>7</v>
      </c>
      <c r="H10" s="73">
        <v>8</v>
      </c>
      <c r="I10" s="73">
        <v>9</v>
      </c>
      <c r="J10" s="73">
        <v>10</v>
      </c>
    </row>
    <row r="11" spans="1:10" ht="15">
      <c r="A11" s="82" t="s">
        <v>301</v>
      </c>
      <c r="B11" s="82" t="s">
        <v>301</v>
      </c>
      <c r="C11" s="82" t="s">
        <v>301</v>
      </c>
      <c r="D11" s="82" t="s">
        <v>301</v>
      </c>
      <c r="E11" s="82" t="s">
        <v>301</v>
      </c>
      <c r="F11" s="82" t="s">
        <v>301</v>
      </c>
      <c r="G11" s="82" t="s">
        <v>301</v>
      </c>
      <c r="H11" s="82" t="s">
        <v>301</v>
      </c>
      <c r="I11" s="82" t="s">
        <v>301</v>
      </c>
      <c r="J11" s="82" t="s">
        <v>301</v>
      </c>
    </row>
    <row r="12" spans="1:10" ht="15">
      <c r="A12" s="82" t="s">
        <v>301</v>
      </c>
      <c r="B12" s="82" t="s">
        <v>301</v>
      </c>
      <c r="C12" s="82" t="s">
        <v>301</v>
      </c>
      <c r="D12" s="82" t="s">
        <v>301</v>
      </c>
      <c r="E12" s="82" t="s">
        <v>301</v>
      </c>
      <c r="F12" s="82" t="s">
        <v>301</v>
      </c>
      <c r="G12" s="82" t="s">
        <v>301</v>
      </c>
      <c r="H12" s="82" t="s">
        <v>301</v>
      </c>
      <c r="I12" s="82" t="s">
        <v>301</v>
      </c>
      <c r="J12" s="82" t="s">
        <v>301</v>
      </c>
    </row>
    <row r="13" spans="1:10" ht="15">
      <c r="A13" s="74"/>
      <c r="B13" s="74" t="s">
        <v>187</v>
      </c>
      <c r="C13" s="82" t="s">
        <v>301</v>
      </c>
      <c r="D13" s="82" t="s">
        <v>301</v>
      </c>
      <c r="E13" s="82" t="s">
        <v>301</v>
      </c>
      <c r="F13" s="82" t="s">
        <v>301</v>
      </c>
      <c r="G13" s="82" t="s">
        <v>301</v>
      </c>
      <c r="H13" s="82" t="s">
        <v>301</v>
      </c>
      <c r="I13" s="82" t="s">
        <v>301</v>
      </c>
      <c r="J13" s="82" t="s">
        <v>301</v>
      </c>
    </row>
    <row r="14" spans="1:10" ht="15">
      <c r="A14" s="75"/>
      <c r="B14" s="75"/>
      <c r="C14" s="75"/>
      <c r="D14" s="75"/>
      <c r="E14" s="75"/>
      <c r="F14" s="75"/>
      <c r="G14" s="75"/>
      <c r="H14" s="75"/>
      <c r="I14" s="75"/>
      <c r="J14" s="75"/>
    </row>
    <row r="15" spans="1:10" ht="12.75">
      <c r="A15" s="18"/>
      <c r="B15" s="18"/>
      <c r="C15" s="13"/>
      <c r="D15" s="13"/>
      <c r="E15" s="13"/>
      <c r="F15" s="13"/>
      <c r="G15" s="13"/>
      <c r="H15" s="13"/>
      <c r="I15" s="13"/>
      <c r="J15" s="13"/>
    </row>
    <row r="16" spans="1:10" ht="18.75" customHeight="1">
      <c r="A16" s="200" t="s">
        <v>24</v>
      </c>
      <c r="B16" s="200"/>
      <c r="C16" s="200"/>
      <c r="D16" s="13"/>
      <c r="E16" s="13"/>
      <c r="F16" s="195" t="s">
        <v>8</v>
      </c>
      <c r="G16" s="195"/>
      <c r="H16" s="13"/>
      <c r="I16" s="195" t="s">
        <v>311</v>
      </c>
      <c r="J16" s="195"/>
    </row>
    <row r="17" spans="1:10" ht="15" customHeight="1">
      <c r="A17" s="19"/>
      <c r="B17" s="19"/>
      <c r="C17" s="13"/>
      <c r="D17" s="13"/>
      <c r="E17" s="13"/>
      <c r="F17" s="197" t="s">
        <v>5</v>
      </c>
      <c r="G17" s="197"/>
      <c r="H17" s="13"/>
      <c r="I17" s="197" t="s">
        <v>6</v>
      </c>
      <c r="J17" s="197"/>
    </row>
    <row r="18" spans="1:10" ht="9" customHeight="1">
      <c r="A18" s="20"/>
      <c r="B18" s="20"/>
      <c r="C18" s="13"/>
      <c r="D18" s="13"/>
      <c r="E18" s="13"/>
      <c r="F18" s="21"/>
      <c r="G18" s="13"/>
      <c r="H18" s="13"/>
      <c r="I18" s="21"/>
      <c r="J18" s="63"/>
    </row>
    <row r="19" spans="1:10" ht="18.75" customHeight="1">
      <c r="A19" s="200" t="s">
        <v>7</v>
      </c>
      <c r="B19" s="200"/>
      <c r="C19" s="200"/>
      <c r="D19" s="13"/>
      <c r="E19" s="13"/>
      <c r="F19" s="195" t="s">
        <v>8</v>
      </c>
      <c r="G19" s="195"/>
      <c r="H19" s="13"/>
      <c r="I19" s="195" t="s">
        <v>312</v>
      </c>
      <c r="J19" s="195"/>
    </row>
    <row r="20" spans="1:10" ht="15" customHeight="1">
      <c r="A20" s="19"/>
      <c r="B20" s="19"/>
      <c r="C20" s="13"/>
      <c r="D20" s="13"/>
      <c r="E20" s="13"/>
      <c r="F20" s="197" t="s">
        <v>5</v>
      </c>
      <c r="G20" s="197"/>
      <c r="H20" s="13"/>
      <c r="I20" s="197" t="s">
        <v>6</v>
      </c>
      <c r="J20" s="197"/>
    </row>
    <row r="21" spans="1:2" ht="12.75">
      <c r="A21" s="4"/>
      <c r="B21" s="4"/>
    </row>
  </sheetData>
  <sheetProtection/>
  <mergeCells count="19">
    <mergeCell ref="I5:J5"/>
    <mergeCell ref="F20:G20"/>
    <mergeCell ref="I20:J20"/>
    <mergeCell ref="I16:J16"/>
    <mergeCell ref="I17:J17"/>
    <mergeCell ref="F16:G16"/>
    <mergeCell ref="F17:G17"/>
    <mergeCell ref="F19:G19"/>
    <mergeCell ref="I19:J19"/>
    <mergeCell ref="A19:C19"/>
    <mergeCell ref="A16:C16"/>
    <mergeCell ref="A1:J1"/>
    <mergeCell ref="A7:J7"/>
    <mergeCell ref="A2:J2"/>
    <mergeCell ref="E4:F4"/>
    <mergeCell ref="G4:H4"/>
    <mergeCell ref="I4:J4"/>
    <mergeCell ref="E5:F5"/>
    <mergeCell ref="G5:H5"/>
  </mergeCells>
  <printOptions horizontalCentered="1"/>
  <pageMargins left="0.3937007874015748" right="0.3937007874015748" top="0.7874015748031497" bottom="0.3937007874015748" header="0.5118110236220472" footer="0.5118110236220472"/>
  <pageSetup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tabColor indexed="13"/>
  </sheetPr>
  <dimension ref="A1:O299"/>
  <sheetViews>
    <sheetView tabSelected="1" view="pageBreakPreview" zoomScale="85" zoomScaleSheetLayoutView="85" zoomScalePageLayoutView="0" workbookViewId="0" topLeftCell="A124">
      <selection activeCell="L186" sqref="L186"/>
    </sheetView>
  </sheetViews>
  <sheetFormatPr defaultColWidth="9.125" defaultRowHeight="12.75"/>
  <cols>
    <col min="1" max="1" width="9.125" style="5" customWidth="1"/>
    <col min="2" max="2" width="31.125" style="5" customWidth="1"/>
    <col min="3" max="3" width="9.50390625" style="5" bestFit="1" customWidth="1"/>
    <col min="4" max="6" width="9.125" style="5" customWidth="1"/>
    <col min="7" max="7" width="9.50390625" style="5" bestFit="1" customWidth="1"/>
    <col min="8" max="10" width="9.125" style="5" customWidth="1"/>
    <col min="11" max="11" width="9.50390625" style="5" bestFit="1" customWidth="1"/>
    <col min="12" max="12" width="11.00390625" style="5" bestFit="1" customWidth="1"/>
    <col min="13" max="16384" width="9.125" style="5" customWidth="1"/>
  </cols>
  <sheetData>
    <row r="1" spans="1:14" ht="20.25">
      <c r="A1" s="203" t="s">
        <v>130</v>
      </c>
      <c r="B1" s="203"/>
      <c r="C1" s="203"/>
      <c r="D1" s="203"/>
      <c r="E1" s="203"/>
      <c r="F1" s="203"/>
      <c r="G1" s="203"/>
      <c r="H1" s="203"/>
      <c r="I1" s="203"/>
      <c r="J1" s="203"/>
      <c r="K1" s="203"/>
      <c r="L1" s="203"/>
      <c r="M1" s="203"/>
      <c r="N1" s="203"/>
    </row>
    <row r="2" spans="1:14" ht="18" customHeight="1" thickBot="1">
      <c r="A2" s="204" t="s">
        <v>80</v>
      </c>
      <c r="B2" s="204"/>
      <c r="C2" s="204"/>
      <c r="D2" s="204"/>
      <c r="E2" s="204"/>
      <c r="F2" s="204"/>
      <c r="G2" s="204"/>
      <c r="H2" s="204"/>
      <c r="I2" s="204"/>
      <c r="J2" s="204"/>
      <c r="K2" s="204"/>
      <c r="L2" s="204"/>
      <c r="M2" s="204"/>
      <c r="N2" s="204"/>
    </row>
    <row r="3" spans="1:14" ht="24.75" customHeight="1" thickTop="1">
      <c r="A3" s="28" t="s">
        <v>191</v>
      </c>
      <c r="B3" s="86" t="s">
        <v>222</v>
      </c>
      <c r="C3" s="86"/>
      <c r="D3" s="86"/>
      <c r="E3" s="86"/>
      <c r="F3" s="86"/>
      <c r="G3" s="86"/>
      <c r="H3" s="219" t="s">
        <v>211</v>
      </c>
      <c r="I3" s="219"/>
      <c r="J3" s="219"/>
      <c r="K3" s="219"/>
      <c r="L3" s="216">
        <v>24068072</v>
      </c>
      <c r="M3" s="216"/>
      <c r="N3" s="29"/>
    </row>
    <row r="4" spans="1:14" ht="44.25" customHeight="1">
      <c r="A4" s="77"/>
      <c r="B4" s="87" t="s">
        <v>23</v>
      </c>
      <c r="C4" s="88"/>
      <c r="D4" s="88"/>
      <c r="E4" s="88"/>
      <c r="F4" s="88"/>
      <c r="G4" s="88"/>
      <c r="H4" s="218" t="s">
        <v>192</v>
      </c>
      <c r="I4" s="218"/>
      <c r="J4" s="218"/>
      <c r="K4" s="218"/>
      <c r="L4" s="217" t="s">
        <v>175</v>
      </c>
      <c r="M4" s="217"/>
      <c r="N4" s="79"/>
    </row>
    <row r="5" spans="1:14" ht="12" customHeight="1">
      <c r="A5" s="31"/>
      <c r="B5" s="36"/>
      <c r="C5" s="36"/>
      <c r="D5" s="36"/>
      <c r="E5" s="36"/>
      <c r="F5" s="36"/>
      <c r="G5" s="36"/>
      <c r="H5" s="36"/>
      <c r="I5" s="36"/>
      <c r="J5" s="36"/>
      <c r="K5" s="36"/>
      <c r="L5" s="36"/>
      <c r="M5" s="36"/>
      <c r="N5" s="29"/>
    </row>
    <row r="6" spans="1:14" ht="15">
      <c r="A6" s="28" t="s">
        <v>193</v>
      </c>
      <c r="B6" s="89" t="s">
        <v>222</v>
      </c>
      <c r="C6" s="89"/>
      <c r="D6" s="89"/>
      <c r="E6" s="89"/>
      <c r="F6" s="89"/>
      <c r="G6" s="89"/>
      <c r="H6" s="225" t="s">
        <v>211</v>
      </c>
      <c r="I6" s="225"/>
      <c r="J6" s="225"/>
      <c r="K6" s="225"/>
      <c r="L6" s="222">
        <v>24068072</v>
      </c>
      <c r="M6" s="222"/>
      <c r="N6" s="29"/>
    </row>
    <row r="7" spans="1:14" ht="77.25" customHeight="1">
      <c r="A7" s="77"/>
      <c r="B7" s="78" t="s">
        <v>97</v>
      </c>
      <c r="C7" s="79"/>
      <c r="D7" s="79"/>
      <c r="E7" s="79"/>
      <c r="F7" s="79"/>
      <c r="G7" s="79"/>
      <c r="H7" s="218" t="s">
        <v>194</v>
      </c>
      <c r="I7" s="218"/>
      <c r="J7" s="218"/>
      <c r="K7" s="218"/>
      <c r="L7" s="217" t="s">
        <v>175</v>
      </c>
      <c r="M7" s="217"/>
      <c r="N7" s="79"/>
    </row>
    <row r="8" spans="1:14" ht="10.5" customHeight="1">
      <c r="A8" s="31"/>
      <c r="B8" s="29"/>
      <c r="C8" s="29"/>
      <c r="D8" s="29"/>
      <c r="E8" s="29"/>
      <c r="F8" s="29"/>
      <c r="G8" s="29"/>
      <c r="H8" s="29"/>
      <c r="I8" s="29"/>
      <c r="J8" s="29"/>
      <c r="K8" s="29"/>
      <c r="L8" s="29"/>
      <c r="M8" s="29"/>
      <c r="N8" s="29"/>
    </row>
    <row r="9" spans="1:14" ht="75" customHeight="1">
      <c r="A9" s="28" t="s">
        <v>197</v>
      </c>
      <c r="B9" s="90">
        <v>110150</v>
      </c>
      <c r="C9" s="223" t="s">
        <v>218</v>
      </c>
      <c r="D9" s="223"/>
      <c r="E9" s="223"/>
      <c r="F9" s="223" t="s">
        <v>217</v>
      </c>
      <c r="G9" s="223"/>
      <c r="H9" s="224" t="s">
        <v>223</v>
      </c>
      <c r="I9" s="224"/>
      <c r="J9" s="224"/>
      <c r="K9" s="224"/>
      <c r="L9" s="91">
        <v>5100000000</v>
      </c>
      <c r="M9" s="91"/>
      <c r="N9" s="29"/>
    </row>
    <row r="10" spans="1:14" ht="88.5" customHeight="1">
      <c r="A10" s="77"/>
      <c r="B10" s="80" t="s">
        <v>195</v>
      </c>
      <c r="C10" s="218" t="s">
        <v>196</v>
      </c>
      <c r="D10" s="218"/>
      <c r="E10" s="218"/>
      <c r="F10" s="218" t="s">
        <v>198</v>
      </c>
      <c r="G10" s="218"/>
      <c r="H10" s="218" t="s">
        <v>199</v>
      </c>
      <c r="I10" s="218"/>
      <c r="J10" s="218"/>
      <c r="K10" s="218"/>
      <c r="L10" s="217" t="s">
        <v>176</v>
      </c>
      <c r="M10" s="217"/>
      <c r="N10" s="79"/>
    </row>
    <row r="11" spans="1:14" ht="15">
      <c r="A11" s="14"/>
      <c r="B11" s="29"/>
      <c r="C11" s="29"/>
      <c r="D11" s="29"/>
      <c r="E11" s="29"/>
      <c r="F11" s="29"/>
      <c r="G11" s="29"/>
      <c r="H11" s="29"/>
      <c r="I11" s="29"/>
      <c r="J11" s="29"/>
      <c r="K11" s="29"/>
      <c r="L11" s="29"/>
      <c r="M11" s="29"/>
      <c r="N11" s="29"/>
    </row>
    <row r="12" spans="1:14" ht="15">
      <c r="A12" s="28" t="s">
        <v>131</v>
      </c>
      <c r="B12" s="28"/>
      <c r="C12" s="28"/>
      <c r="D12" s="28"/>
      <c r="E12" s="28"/>
      <c r="F12" s="28"/>
      <c r="G12" s="28"/>
      <c r="H12" s="28"/>
      <c r="I12" s="28"/>
      <c r="J12" s="28"/>
      <c r="K12" s="28"/>
      <c r="L12" s="28"/>
      <c r="M12" s="28"/>
      <c r="N12" s="28"/>
    </row>
    <row r="13" spans="1:14" ht="15">
      <c r="A13" s="28" t="s">
        <v>118</v>
      </c>
      <c r="B13" s="28"/>
      <c r="C13" s="28"/>
      <c r="D13" s="28"/>
      <c r="E13" s="28"/>
      <c r="F13" s="28"/>
      <c r="G13" s="28"/>
      <c r="H13" s="28"/>
      <c r="I13" s="28"/>
      <c r="J13" s="28"/>
      <c r="K13" s="28"/>
      <c r="L13" s="28"/>
      <c r="M13" s="28"/>
      <c r="N13" s="28"/>
    </row>
    <row r="14" spans="1:14" ht="15">
      <c r="A14" s="84" t="s">
        <v>214</v>
      </c>
      <c r="B14" s="32"/>
      <c r="C14" s="32"/>
      <c r="D14" s="32"/>
      <c r="E14" s="32"/>
      <c r="F14" s="32"/>
      <c r="G14" s="32"/>
      <c r="H14" s="32"/>
      <c r="I14" s="32"/>
      <c r="J14" s="32"/>
      <c r="K14" s="32"/>
      <c r="L14" s="32"/>
      <c r="M14" s="32"/>
      <c r="N14" s="32"/>
    </row>
    <row r="15" spans="1:14" ht="15">
      <c r="A15" s="85" t="s">
        <v>215</v>
      </c>
      <c r="B15" s="33"/>
      <c r="C15" s="33"/>
      <c r="D15" s="33"/>
      <c r="E15" s="33"/>
      <c r="F15" s="33"/>
      <c r="G15" s="33"/>
      <c r="H15" s="33"/>
      <c r="I15" s="33"/>
      <c r="J15" s="33"/>
      <c r="K15" s="33"/>
      <c r="L15" s="33"/>
      <c r="M15" s="33"/>
      <c r="N15" s="33"/>
    </row>
    <row r="16" spans="1:14" ht="15">
      <c r="A16" s="33"/>
      <c r="B16" s="33"/>
      <c r="C16" s="33"/>
      <c r="D16" s="33"/>
      <c r="E16" s="33"/>
      <c r="F16" s="33"/>
      <c r="G16" s="33"/>
      <c r="H16" s="33"/>
      <c r="I16" s="33"/>
      <c r="J16" s="33"/>
      <c r="K16" s="33"/>
      <c r="L16" s="33"/>
      <c r="M16" s="33"/>
      <c r="N16" s="33"/>
    </row>
    <row r="17" spans="1:14" ht="15">
      <c r="A17" s="34"/>
      <c r="B17" s="29"/>
      <c r="C17" s="29"/>
      <c r="D17" s="29"/>
      <c r="E17" s="29"/>
      <c r="F17" s="29"/>
      <c r="G17" s="29"/>
      <c r="H17" s="29"/>
      <c r="I17" s="29"/>
      <c r="J17" s="29"/>
      <c r="K17" s="29"/>
      <c r="L17" s="29"/>
      <c r="M17" s="29"/>
      <c r="N17" s="29"/>
    </row>
    <row r="18" spans="1:14" ht="15">
      <c r="A18" s="28" t="s">
        <v>114</v>
      </c>
      <c r="B18" s="28"/>
      <c r="C18" s="28"/>
      <c r="D18" s="28"/>
      <c r="E18" s="28"/>
      <c r="F18" s="28"/>
      <c r="G18" s="28"/>
      <c r="H18" s="28"/>
      <c r="I18" s="28"/>
      <c r="J18" s="28"/>
      <c r="K18" s="28"/>
      <c r="L18" s="28"/>
      <c r="M18" s="28"/>
      <c r="N18" s="28"/>
    </row>
    <row r="19" spans="1:14" ht="15">
      <c r="A19" s="84" t="s">
        <v>224</v>
      </c>
      <c r="B19" s="32"/>
      <c r="C19" s="32"/>
      <c r="D19" s="32"/>
      <c r="E19" s="32"/>
      <c r="F19" s="32"/>
      <c r="G19" s="32"/>
      <c r="H19" s="32"/>
      <c r="I19" s="32"/>
      <c r="J19" s="32"/>
      <c r="K19" s="32"/>
      <c r="L19" s="32"/>
      <c r="M19" s="32"/>
      <c r="N19" s="32"/>
    </row>
    <row r="20" spans="1:14" ht="15">
      <c r="A20" s="33"/>
      <c r="B20" s="33"/>
      <c r="C20" s="33"/>
      <c r="D20" s="33"/>
      <c r="E20" s="33"/>
      <c r="F20" s="33"/>
      <c r="G20" s="33"/>
      <c r="H20" s="33"/>
      <c r="I20" s="33"/>
      <c r="J20" s="33"/>
      <c r="K20" s="33"/>
      <c r="L20" s="33"/>
      <c r="M20" s="33"/>
      <c r="N20" s="33"/>
    </row>
    <row r="21" spans="1:14" ht="15">
      <c r="A21" s="33"/>
      <c r="B21" s="33"/>
      <c r="C21" s="33"/>
      <c r="D21" s="33"/>
      <c r="E21" s="33"/>
      <c r="F21" s="33"/>
      <c r="G21" s="33"/>
      <c r="H21" s="33"/>
      <c r="I21" s="33"/>
      <c r="J21" s="33"/>
      <c r="K21" s="33"/>
      <c r="L21" s="33"/>
      <c r="M21" s="33"/>
      <c r="N21" s="33"/>
    </row>
    <row r="22" spans="1:14" ht="15">
      <c r="A22" s="34"/>
      <c r="B22" s="29"/>
      <c r="C22" s="29"/>
      <c r="D22" s="29"/>
      <c r="E22" s="29"/>
      <c r="F22" s="29"/>
      <c r="G22" s="29"/>
      <c r="H22" s="29"/>
      <c r="I22" s="29"/>
      <c r="J22" s="29"/>
      <c r="K22" s="29"/>
      <c r="L22" s="29"/>
      <c r="M22" s="29"/>
      <c r="N22" s="29"/>
    </row>
    <row r="23" spans="1:14" ht="15">
      <c r="A23" s="28" t="s">
        <v>115</v>
      </c>
      <c r="B23" s="28"/>
      <c r="C23" s="28"/>
      <c r="D23" s="28"/>
      <c r="E23" s="28"/>
      <c r="F23" s="28"/>
      <c r="G23" s="28"/>
      <c r="H23" s="28"/>
      <c r="I23" s="28"/>
      <c r="J23" s="28"/>
      <c r="K23" s="28"/>
      <c r="L23" s="28"/>
      <c r="M23" s="28"/>
      <c r="N23" s="28"/>
    </row>
    <row r="24" spans="1:15" ht="15">
      <c r="A24" s="205" t="s">
        <v>225</v>
      </c>
      <c r="B24" s="205"/>
      <c r="C24" s="205"/>
      <c r="D24" s="205"/>
      <c r="E24" s="205"/>
      <c r="F24" s="205"/>
      <c r="G24" s="205"/>
      <c r="H24" s="205"/>
      <c r="I24" s="205"/>
      <c r="J24" s="205"/>
      <c r="K24" s="205"/>
      <c r="L24" s="205"/>
      <c r="M24" s="205"/>
      <c r="N24" s="205"/>
      <c r="O24" s="205"/>
    </row>
    <row r="25" spans="1:15" ht="15">
      <c r="A25" s="206" t="s">
        <v>226</v>
      </c>
      <c r="B25" s="206"/>
      <c r="C25" s="206"/>
      <c r="D25" s="206"/>
      <c r="E25" s="206"/>
      <c r="F25" s="206"/>
      <c r="G25" s="206"/>
      <c r="H25" s="206"/>
      <c r="I25" s="206"/>
      <c r="J25" s="206"/>
      <c r="K25" s="206"/>
      <c r="L25" s="206"/>
      <c r="M25" s="206"/>
      <c r="N25" s="206"/>
      <c r="O25" s="206"/>
    </row>
    <row r="26" spans="1:14" ht="15">
      <c r="A26" s="33"/>
      <c r="B26" s="33"/>
      <c r="C26" s="33"/>
      <c r="D26" s="33"/>
      <c r="E26" s="33"/>
      <c r="F26" s="33"/>
      <c r="G26" s="33"/>
      <c r="H26" s="33"/>
      <c r="I26" s="33"/>
      <c r="J26" s="33"/>
      <c r="K26" s="33"/>
      <c r="L26" s="33"/>
      <c r="M26" s="33"/>
      <c r="N26" s="33"/>
    </row>
    <row r="27" spans="1:14" ht="15">
      <c r="A27" s="35"/>
      <c r="B27" s="36"/>
      <c r="C27" s="36"/>
      <c r="D27" s="36"/>
      <c r="E27" s="36"/>
      <c r="F27" s="36"/>
      <c r="G27" s="36"/>
      <c r="H27" s="36"/>
      <c r="I27" s="36"/>
      <c r="J27" s="36"/>
      <c r="K27" s="36"/>
      <c r="L27" s="36"/>
      <c r="M27" s="36"/>
      <c r="N27" s="36"/>
    </row>
    <row r="28" spans="1:14" ht="15">
      <c r="A28" s="28" t="s">
        <v>116</v>
      </c>
      <c r="B28" s="28"/>
      <c r="C28" s="28"/>
      <c r="D28" s="28"/>
      <c r="E28" s="28"/>
      <c r="F28" s="28"/>
      <c r="G28" s="28"/>
      <c r="H28" s="28"/>
      <c r="I28" s="28"/>
      <c r="J28" s="28"/>
      <c r="K28" s="28"/>
      <c r="L28" s="28"/>
      <c r="M28" s="28"/>
      <c r="N28" s="28"/>
    </row>
    <row r="29" spans="1:14" ht="15">
      <c r="A29" s="28" t="s">
        <v>132</v>
      </c>
      <c r="B29" s="28"/>
      <c r="C29" s="28"/>
      <c r="D29" s="28"/>
      <c r="E29" s="28"/>
      <c r="F29" s="28"/>
      <c r="G29" s="28"/>
      <c r="H29" s="28"/>
      <c r="I29" s="28"/>
      <c r="J29" s="28"/>
      <c r="K29" s="28"/>
      <c r="L29" s="28"/>
      <c r="M29" s="28"/>
      <c r="N29" s="28"/>
    </row>
    <row r="30" spans="1:14" ht="12.75">
      <c r="A30" s="29"/>
      <c r="B30" s="29"/>
      <c r="C30" s="29"/>
      <c r="D30" s="29"/>
      <c r="E30" s="29"/>
      <c r="F30" s="29"/>
      <c r="G30" s="29"/>
      <c r="H30" s="29"/>
      <c r="I30" s="29"/>
      <c r="J30" s="29"/>
      <c r="K30" s="29"/>
      <c r="L30" s="29"/>
      <c r="M30" s="29"/>
      <c r="N30" s="16" t="s">
        <v>173</v>
      </c>
    </row>
    <row r="31" spans="1:14" ht="12.75" customHeight="1">
      <c r="A31" s="210" t="s">
        <v>9</v>
      </c>
      <c r="B31" s="210" t="s">
        <v>0</v>
      </c>
      <c r="C31" s="207" t="s">
        <v>133</v>
      </c>
      <c r="D31" s="208"/>
      <c r="E31" s="208"/>
      <c r="F31" s="209"/>
      <c r="G31" s="207" t="s">
        <v>134</v>
      </c>
      <c r="H31" s="208"/>
      <c r="I31" s="208"/>
      <c r="J31" s="209"/>
      <c r="K31" s="207" t="s">
        <v>135</v>
      </c>
      <c r="L31" s="208"/>
      <c r="M31" s="208"/>
      <c r="N31" s="209"/>
    </row>
    <row r="32" spans="1:14" ht="36" customHeight="1">
      <c r="A32" s="211"/>
      <c r="B32" s="211"/>
      <c r="C32" s="26" t="s">
        <v>22</v>
      </c>
      <c r="D32" s="37" t="s">
        <v>10</v>
      </c>
      <c r="E32" s="38" t="s">
        <v>11</v>
      </c>
      <c r="F32" s="26" t="s">
        <v>12</v>
      </c>
      <c r="G32" s="26" t="s">
        <v>22</v>
      </c>
      <c r="H32" s="37" t="s">
        <v>10</v>
      </c>
      <c r="I32" s="38" t="s">
        <v>11</v>
      </c>
      <c r="J32" s="26" t="s">
        <v>12</v>
      </c>
      <c r="K32" s="26" t="s">
        <v>22</v>
      </c>
      <c r="L32" s="37" t="s">
        <v>10</v>
      </c>
      <c r="M32" s="38" t="s">
        <v>11</v>
      </c>
      <c r="N32" s="26" t="s">
        <v>12</v>
      </c>
    </row>
    <row r="33" spans="1:14" ht="13.5" thickBot="1">
      <c r="A33" s="39">
        <v>1</v>
      </c>
      <c r="B33" s="39">
        <v>2</v>
      </c>
      <c r="C33" s="39">
        <v>3</v>
      </c>
      <c r="D33" s="39">
        <v>4</v>
      </c>
      <c r="E33" s="39">
        <v>5</v>
      </c>
      <c r="F33" s="39" t="s">
        <v>27</v>
      </c>
      <c r="G33" s="39">
        <v>7</v>
      </c>
      <c r="H33" s="39">
        <v>8</v>
      </c>
      <c r="I33" s="39">
        <v>9</v>
      </c>
      <c r="J33" s="39" t="s">
        <v>28</v>
      </c>
      <c r="K33" s="39">
        <v>11</v>
      </c>
      <c r="L33" s="39">
        <v>12</v>
      </c>
      <c r="M33" s="39">
        <v>13</v>
      </c>
      <c r="N33" s="39" t="s">
        <v>29</v>
      </c>
    </row>
    <row r="34" spans="1:14" ht="15.75" customHeight="1" thickTop="1">
      <c r="A34" s="40"/>
      <c r="B34" s="10" t="s">
        <v>13</v>
      </c>
      <c r="C34" s="165">
        <f>C63</f>
        <v>2092444.94</v>
      </c>
      <c r="D34" s="167" t="s">
        <v>14</v>
      </c>
      <c r="E34" s="167" t="s">
        <v>14</v>
      </c>
      <c r="F34" s="165">
        <f>C34</f>
        <v>2092444.94</v>
      </c>
      <c r="G34" s="165">
        <f>G63</f>
        <v>3220200</v>
      </c>
      <c r="H34" s="167" t="s">
        <v>14</v>
      </c>
      <c r="I34" s="167" t="s">
        <v>14</v>
      </c>
      <c r="J34" s="165">
        <f>G34</f>
        <v>3220200</v>
      </c>
      <c r="K34" s="167">
        <f>K63</f>
        <v>2758000</v>
      </c>
      <c r="L34" s="167" t="s">
        <v>14</v>
      </c>
      <c r="M34" s="167" t="s">
        <v>14</v>
      </c>
      <c r="N34" s="165">
        <f>K34</f>
        <v>2758000</v>
      </c>
    </row>
    <row r="35" spans="1:14" ht="15.75" customHeight="1">
      <c r="A35" s="40"/>
      <c r="B35" s="10" t="s">
        <v>15</v>
      </c>
      <c r="C35" s="167" t="s">
        <v>14</v>
      </c>
      <c r="D35" s="165">
        <v>0</v>
      </c>
      <c r="E35" s="165">
        <v>0</v>
      </c>
      <c r="F35" s="165">
        <v>0</v>
      </c>
      <c r="G35" s="167" t="s">
        <v>14</v>
      </c>
      <c r="H35" s="165">
        <v>0</v>
      </c>
      <c r="I35" s="165">
        <v>0</v>
      </c>
      <c r="J35" s="165">
        <v>0</v>
      </c>
      <c r="K35" s="167" t="s">
        <v>14</v>
      </c>
      <c r="L35" s="165">
        <v>0</v>
      </c>
      <c r="M35" s="165">
        <v>0</v>
      </c>
      <c r="N35" s="165">
        <v>0</v>
      </c>
    </row>
    <row r="36" spans="1:14" ht="12.75">
      <c r="A36" s="42"/>
      <c r="B36" s="10" t="s">
        <v>16</v>
      </c>
      <c r="C36" s="167" t="s">
        <v>14</v>
      </c>
      <c r="D36" s="165">
        <f>D119</f>
        <v>49200</v>
      </c>
      <c r="E36" s="165">
        <f>D36</f>
        <v>49200</v>
      </c>
      <c r="F36" s="165">
        <f>D36</f>
        <v>49200</v>
      </c>
      <c r="G36" s="167" t="s">
        <v>14</v>
      </c>
      <c r="H36" s="165">
        <v>0</v>
      </c>
      <c r="I36" s="165">
        <v>0</v>
      </c>
      <c r="J36" s="165">
        <v>0</v>
      </c>
      <c r="K36" s="167" t="s">
        <v>14</v>
      </c>
      <c r="L36" s="165">
        <f>L119</f>
        <v>0</v>
      </c>
      <c r="M36" s="165">
        <f>M119</f>
        <v>0</v>
      </c>
      <c r="N36" s="165">
        <f>L36</f>
        <v>0</v>
      </c>
    </row>
    <row r="37" spans="1:14" ht="12.75">
      <c r="A37" s="42"/>
      <c r="B37" s="10" t="s">
        <v>98</v>
      </c>
      <c r="C37" s="167" t="s">
        <v>14</v>
      </c>
      <c r="D37" s="165">
        <v>0</v>
      </c>
      <c r="E37" s="165">
        <v>0</v>
      </c>
      <c r="F37" s="165">
        <v>0</v>
      </c>
      <c r="G37" s="167" t="s">
        <v>14</v>
      </c>
      <c r="H37" s="165">
        <v>0</v>
      </c>
      <c r="I37" s="165">
        <v>0</v>
      </c>
      <c r="J37" s="165">
        <v>0</v>
      </c>
      <c r="K37" s="167" t="s">
        <v>14</v>
      </c>
      <c r="L37" s="165">
        <v>0</v>
      </c>
      <c r="M37" s="165">
        <v>0</v>
      </c>
      <c r="N37" s="165">
        <v>0</v>
      </c>
    </row>
    <row r="38" spans="1:14" ht="12.75">
      <c r="A38" s="42">
        <v>401000</v>
      </c>
      <c r="B38" s="10" t="s">
        <v>17</v>
      </c>
      <c r="C38" s="167" t="s">
        <v>14</v>
      </c>
      <c r="D38" s="165">
        <v>0</v>
      </c>
      <c r="E38" s="165">
        <v>0</v>
      </c>
      <c r="F38" s="165">
        <v>0</v>
      </c>
      <c r="G38" s="167" t="s">
        <v>14</v>
      </c>
      <c r="H38" s="165">
        <v>0</v>
      </c>
      <c r="I38" s="165">
        <v>0</v>
      </c>
      <c r="J38" s="165">
        <v>0</v>
      </c>
      <c r="K38" s="167" t="s">
        <v>14</v>
      </c>
      <c r="L38" s="165">
        <v>0</v>
      </c>
      <c r="M38" s="165">
        <v>0</v>
      </c>
      <c r="N38" s="165">
        <v>0</v>
      </c>
    </row>
    <row r="39" spans="1:14" ht="26.25" customHeight="1">
      <c r="A39" s="42">
        <v>602400</v>
      </c>
      <c r="B39" s="10" t="s">
        <v>18</v>
      </c>
      <c r="C39" s="167" t="s">
        <v>14</v>
      </c>
      <c r="D39" s="165">
        <v>0</v>
      </c>
      <c r="E39" s="165">
        <v>0</v>
      </c>
      <c r="F39" s="165">
        <v>0</v>
      </c>
      <c r="G39" s="167" t="s">
        <v>14</v>
      </c>
      <c r="H39" s="165">
        <v>0</v>
      </c>
      <c r="I39" s="165">
        <v>0</v>
      </c>
      <c r="J39" s="165">
        <v>0</v>
      </c>
      <c r="K39" s="167" t="s">
        <v>14</v>
      </c>
      <c r="L39" s="165">
        <v>0</v>
      </c>
      <c r="M39" s="165">
        <v>0</v>
      </c>
      <c r="N39" s="165">
        <v>0</v>
      </c>
    </row>
    <row r="40" spans="1:14" ht="12.75">
      <c r="A40" s="42">
        <v>602100</v>
      </c>
      <c r="B40" s="27" t="s">
        <v>19</v>
      </c>
      <c r="C40" s="167" t="s">
        <v>14</v>
      </c>
      <c r="D40" s="165">
        <v>0</v>
      </c>
      <c r="E40" s="165">
        <v>0</v>
      </c>
      <c r="F40" s="165">
        <v>0</v>
      </c>
      <c r="G40" s="167" t="s">
        <v>14</v>
      </c>
      <c r="H40" s="167" t="s">
        <v>14</v>
      </c>
      <c r="I40" s="167" t="s">
        <v>14</v>
      </c>
      <c r="J40" s="167" t="s">
        <v>14</v>
      </c>
      <c r="K40" s="167" t="s">
        <v>14</v>
      </c>
      <c r="L40" s="167" t="s">
        <v>14</v>
      </c>
      <c r="M40" s="167" t="s">
        <v>14</v>
      </c>
      <c r="N40" s="167" t="s">
        <v>14</v>
      </c>
    </row>
    <row r="41" spans="1:14" ht="12.75">
      <c r="A41" s="42">
        <v>602200</v>
      </c>
      <c r="B41" s="27" t="s">
        <v>20</v>
      </c>
      <c r="C41" s="167" t="s">
        <v>14</v>
      </c>
      <c r="D41" s="165">
        <v>0</v>
      </c>
      <c r="E41" s="165">
        <v>0</v>
      </c>
      <c r="F41" s="165">
        <v>0</v>
      </c>
      <c r="G41" s="167" t="s">
        <v>14</v>
      </c>
      <c r="H41" s="167" t="s">
        <v>14</v>
      </c>
      <c r="I41" s="167" t="s">
        <v>14</v>
      </c>
      <c r="J41" s="167" t="s">
        <v>14</v>
      </c>
      <c r="K41" s="167" t="s">
        <v>14</v>
      </c>
      <c r="L41" s="167" t="s">
        <v>14</v>
      </c>
      <c r="M41" s="167" t="s">
        <v>14</v>
      </c>
      <c r="N41" s="167" t="s">
        <v>14</v>
      </c>
    </row>
    <row r="42" spans="1:14" s="8" customFormat="1" ht="12.75">
      <c r="A42" s="11"/>
      <c r="B42" s="11" t="s">
        <v>4</v>
      </c>
      <c r="C42" s="166">
        <f>C34</f>
        <v>2092444.94</v>
      </c>
      <c r="D42" s="166">
        <f>D36</f>
        <v>49200</v>
      </c>
      <c r="E42" s="166">
        <f>E36</f>
        <v>49200</v>
      </c>
      <c r="F42" s="169">
        <f>F34+F36</f>
        <v>2141644.94</v>
      </c>
      <c r="G42" s="166">
        <f>G34</f>
        <v>3220200</v>
      </c>
      <c r="H42" s="166">
        <v>0</v>
      </c>
      <c r="I42" s="166">
        <v>0</v>
      </c>
      <c r="J42" s="166">
        <f>J34</f>
        <v>3220200</v>
      </c>
      <c r="K42" s="166">
        <f>K34</f>
        <v>2758000</v>
      </c>
      <c r="L42" s="166">
        <f>L36</f>
        <v>0</v>
      </c>
      <c r="M42" s="166">
        <f>M36</f>
        <v>0</v>
      </c>
      <c r="N42" s="166">
        <f>N34+N36</f>
        <v>2758000</v>
      </c>
    </row>
    <row r="43" spans="1:14" ht="12.75">
      <c r="A43" s="29"/>
      <c r="B43" s="29"/>
      <c r="C43" s="29"/>
      <c r="D43" s="29"/>
      <c r="E43" s="29"/>
      <c r="F43" s="29"/>
      <c r="G43" s="29"/>
      <c r="H43" s="29"/>
      <c r="I43" s="29"/>
      <c r="J43" s="29"/>
      <c r="K43" s="29"/>
      <c r="L43" s="29"/>
      <c r="M43" s="29"/>
      <c r="N43" s="29"/>
    </row>
    <row r="44" spans="1:14" ht="15">
      <c r="A44" s="28" t="s">
        <v>136</v>
      </c>
      <c r="B44" s="28"/>
      <c r="C44" s="28"/>
      <c r="D44" s="28"/>
      <c r="E44" s="28"/>
      <c r="F44" s="28"/>
      <c r="G44" s="28"/>
      <c r="H44" s="28"/>
      <c r="I44" s="28"/>
      <c r="J44" s="28"/>
      <c r="K44" s="28"/>
      <c r="L44" s="28"/>
      <c r="M44" s="28"/>
      <c r="N44" s="28"/>
    </row>
    <row r="45" spans="1:14" ht="12.75">
      <c r="A45" s="29"/>
      <c r="B45" s="29"/>
      <c r="C45" s="29"/>
      <c r="D45" s="29"/>
      <c r="E45" s="29"/>
      <c r="F45" s="29"/>
      <c r="G45" s="29"/>
      <c r="H45" s="29"/>
      <c r="I45" s="29"/>
      <c r="J45" s="16" t="s">
        <v>173</v>
      </c>
      <c r="K45" s="29"/>
      <c r="L45" s="29"/>
      <c r="M45" s="29"/>
      <c r="N45" s="29"/>
    </row>
    <row r="46" spans="1:14" ht="18" customHeight="1">
      <c r="A46" s="210" t="s">
        <v>9</v>
      </c>
      <c r="B46" s="210" t="s">
        <v>0</v>
      </c>
      <c r="C46" s="207" t="s">
        <v>82</v>
      </c>
      <c r="D46" s="208"/>
      <c r="E46" s="208"/>
      <c r="F46" s="209"/>
      <c r="G46" s="207" t="s">
        <v>137</v>
      </c>
      <c r="H46" s="208"/>
      <c r="I46" s="208"/>
      <c r="J46" s="209"/>
      <c r="K46" s="29"/>
      <c r="L46" s="29"/>
      <c r="M46" s="29"/>
      <c r="N46" s="29"/>
    </row>
    <row r="47" spans="1:14" ht="39" customHeight="1">
      <c r="A47" s="211"/>
      <c r="B47" s="211"/>
      <c r="C47" s="26" t="s">
        <v>22</v>
      </c>
      <c r="D47" s="37" t="s">
        <v>21</v>
      </c>
      <c r="E47" s="38" t="s">
        <v>11</v>
      </c>
      <c r="F47" s="26" t="s">
        <v>12</v>
      </c>
      <c r="G47" s="26" t="s">
        <v>22</v>
      </c>
      <c r="H47" s="26" t="s">
        <v>21</v>
      </c>
      <c r="I47" s="44" t="s">
        <v>11</v>
      </c>
      <c r="J47" s="26" t="s">
        <v>12</v>
      </c>
      <c r="K47" s="29"/>
      <c r="L47" s="29"/>
      <c r="M47" s="29"/>
      <c r="N47" s="29"/>
    </row>
    <row r="48" spans="1:14" ht="13.5" thickBot="1">
      <c r="A48" s="45">
        <v>1</v>
      </c>
      <c r="B48" s="46">
        <v>2</v>
      </c>
      <c r="C48" s="45">
        <v>3</v>
      </c>
      <c r="D48" s="45">
        <v>4</v>
      </c>
      <c r="E48" s="45">
        <v>5</v>
      </c>
      <c r="F48" s="45" t="s">
        <v>27</v>
      </c>
      <c r="G48" s="45">
        <v>7</v>
      </c>
      <c r="H48" s="45">
        <v>8</v>
      </c>
      <c r="I48" s="45">
        <v>9</v>
      </c>
      <c r="J48" s="45" t="s">
        <v>28</v>
      </c>
      <c r="K48" s="29"/>
      <c r="L48" s="29"/>
      <c r="M48" s="29"/>
      <c r="N48" s="29"/>
    </row>
    <row r="49" spans="1:14" ht="27" customHeight="1" thickTop="1">
      <c r="A49" s="26"/>
      <c r="B49" s="47" t="s">
        <v>13</v>
      </c>
      <c r="C49" s="156">
        <f>C125</f>
        <v>2777009.8</v>
      </c>
      <c r="D49" s="156" t="s">
        <v>14</v>
      </c>
      <c r="E49" s="156" t="s">
        <v>14</v>
      </c>
      <c r="F49" s="156">
        <f>C49</f>
        <v>2777009.8</v>
      </c>
      <c r="G49" s="156">
        <f>G125</f>
        <v>2794947.4594</v>
      </c>
      <c r="H49" s="156" t="s">
        <v>14</v>
      </c>
      <c r="I49" s="156" t="s">
        <v>14</v>
      </c>
      <c r="J49" s="156">
        <f>G49</f>
        <v>2794947.4594</v>
      </c>
      <c r="K49" s="29"/>
      <c r="L49" s="29"/>
      <c r="M49" s="29"/>
      <c r="N49" s="29"/>
    </row>
    <row r="50" spans="1:14" ht="17.25" customHeight="1">
      <c r="A50" s="26"/>
      <c r="B50" s="47" t="s">
        <v>15</v>
      </c>
      <c r="C50" s="156" t="s">
        <v>14</v>
      </c>
      <c r="D50" s="156">
        <v>0</v>
      </c>
      <c r="E50" s="156">
        <v>0</v>
      </c>
      <c r="F50" s="156">
        <v>0</v>
      </c>
      <c r="G50" s="156" t="s">
        <v>14</v>
      </c>
      <c r="H50" s="156">
        <v>0</v>
      </c>
      <c r="I50" s="156">
        <v>0</v>
      </c>
      <c r="J50" s="156">
        <v>0</v>
      </c>
      <c r="K50" s="29"/>
      <c r="L50" s="29"/>
      <c r="M50" s="29"/>
      <c r="N50" s="29"/>
    </row>
    <row r="51" spans="1:14" ht="16.5" customHeight="1">
      <c r="A51" s="26"/>
      <c r="B51" s="47" t="s">
        <v>16</v>
      </c>
      <c r="C51" s="156" t="s">
        <v>14</v>
      </c>
      <c r="D51" s="156">
        <v>0</v>
      </c>
      <c r="E51" s="156">
        <v>0</v>
      </c>
      <c r="F51" s="156">
        <v>0</v>
      </c>
      <c r="G51" s="156" t="s">
        <v>14</v>
      </c>
      <c r="H51" s="156">
        <v>0</v>
      </c>
      <c r="I51" s="156">
        <v>0</v>
      </c>
      <c r="J51" s="156">
        <v>0</v>
      </c>
      <c r="K51" s="29"/>
      <c r="L51" s="29"/>
      <c r="M51" s="29"/>
      <c r="N51" s="29"/>
    </row>
    <row r="52" spans="1:14" ht="16.5" customHeight="1">
      <c r="A52" s="42"/>
      <c r="B52" s="10" t="s">
        <v>98</v>
      </c>
      <c r="C52" s="167" t="s">
        <v>14</v>
      </c>
      <c r="D52" s="156">
        <v>0</v>
      </c>
      <c r="E52" s="156">
        <v>0</v>
      </c>
      <c r="F52" s="156">
        <v>0</v>
      </c>
      <c r="G52" s="167" t="s">
        <v>14</v>
      </c>
      <c r="H52" s="156">
        <v>0</v>
      </c>
      <c r="I52" s="156">
        <v>0</v>
      </c>
      <c r="J52" s="156">
        <v>0</v>
      </c>
      <c r="K52" s="29"/>
      <c r="L52" s="29"/>
      <c r="M52" s="29"/>
      <c r="N52" s="29"/>
    </row>
    <row r="53" spans="1:14" ht="17.25" customHeight="1">
      <c r="A53" s="26">
        <v>401000</v>
      </c>
      <c r="B53" s="47" t="s">
        <v>17</v>
      </c>
      <c r="C53" s="156" t="s">
        <v>14</v>
      </c>
      <c r="D53" s="156">
        <v>0</v>
      </c>
      <c r="E53" s="156">
        <v>0</v>
      </c>
      <c r="F53" s="156">
        <v>0</v>
      </c>
      <c r="G53" s="156" t="s">
        <v>14</v>
      </c>
      <c r="H53" s="156">
        <v>0</v>
      </c>
      <c r="I53" s="156">
        <v>0</v>
      </c>
      <c r="J53" s="156">
        <v>0</v>
      </c>
      <c r="K53" s="29"/>
      <c r="L53" s="29"/>
      <c r="M53" s="29"/>
      <c r="N53" s="29"/>
    </row>
    <row r="54" spans="1:14" ht="27.75" customHeight="1">
      <c r="A54" s="26">
        <v>602400</v>
      </c>
      <c r="B54" s="47" t="s">
        <v>18</v>
      </c>
      <c r="C54" s="156" t="s">
        <v>14</v>
      </c>
      <c r="D54" s="156">
        <v>0</v>
      </c>
      <c r="E54" s="156">
        <v>0</v>
      </c>
      <c r="F54" s="156">
        <v>0</v>
      </c>
      <c r="G54" s="156" t="s">
        <v>14</v>
      </c>
      <c r="H54" s="156">
        <v>0</v>
      </c>
      <c r="I54" s="156">
        <v>0</v>
      </c>
      <c r="J54" s="156">
        <v>0</v>
      </c>
      <c r="K54" s="29"/>
      <c r="L54" s="29"/>
      <c r="M54" s="29"/>
      <c r="N54" s="29"/>
    </row>
    <row r="55" spans="1:14" s="8" customFormat="1" ht="12.75">
      <c r="A55" s="48"/>
      <c r="B55" s="49" t="s">
        <v>4</v>
      </c>
      <c r="C55" s="170">
        <f>C49</f>
        <v>2777009.8</v>
      </c>
      <c r="D55" s="156">
        <v>0</v>
      </c>
      <c r="E55" s="156">
        <v>0</v>
      </c>
      <c r="F55" s="170">
        <f>F49</f>
        <v>2777009.8</v>
      </c>
      <c r="G55" s="170">
        <f>G49</f>
        <v>2794947.4594</v>
      </c>
      <c r="H55" s="156">
        <v>0</v>
      </c>
      <c r="I55" s="156">
        <v>0</v>
      </c>
      <c r="J55" s="170">
        <f>G55</f>
        <v>2794947.4594</v>
      </c>
      <c r="K55" s="50"/>
      <c r="L55" s="50"/>
      <c r="M55" s="50"/>
      <c r="N55" s="50"/>
    </row>
    <row r="56" spans="1:14" ht="12.75">
      <c r="A56" s="29"/>
      <c r="B56" s="29"/>
      <c r="C56" s="29"/>
      <c r="D56" s="29"/>
      <c r="E56" s="29"/>
      <c r="F56" s="29"/>
      <c r="G56" s="29"/>
      <c r="H56" s="29"/>
      <c r="I56" s="29"/>
      <c r="J56" s="29"/>
      <c r="K56" s="29"/>
      <c r="L56" s="29"/>
      <c r="M56" s="29"/>
      <c r="N56" s="29"/>
    </row>
    <row r="57" spans="1:14" ht="15">
      <c r="A57" s="28" t="s">
        <v>99</v>
      </c>
      <c r="B57" s="28"/>
      <c r="C57" s="28"/>
      <c r="D57" s="28"/>
      <c r="E57" s="28"/>
      <c r="F57" s="28"/>
      <c r="G57" s="28"/>
      <c r="H57" s="28"/>
      <c r="I57" s="28"/>
      <c r="J57" s="28"/>
      <c r="K57" s="28"/>
      <c r="L57" s="28"/>
      <c r="M57" s="28"/>
      <c r="N57" s="28"/>
    </row>
    <row r="58" spans="1:14" ht="15">
      <c r="A58" s="28" t="s">
        <v>138</v>
      </c>
      <c r="B58" s="28"/>
      <c r="C58" s="28"/>
      <c r="D58" s="28"/>
      <c r="E58" s="28"/>
      <c r="F58" s="28"/>
      <c r="G58" s="28"/>
      <c r="H58" s="28"/>
      <c r="I58" s="28"/>
      <c r="J58" s="28"/>
      <c r="K58" s="28"/>
      <c r="L58" s="28"/>
      <c r="M58" s="28"/>
      <c r="N58" s="28"/>
    </row>
    <row r="59" spans="1:14" ht="12.75">
      <c r="A59" s="29"/>
      <c r="B59" s="29"/>
      <c r="C59" s="29"/>
      <c r="D59" s="29"/>
      <c r="E59" s="29"/>
      <c r="F59" s="29"/>
      <c r="G59" s="29"/>
      <c r="H59" s="29"/>
      <c r="I59" s="29"/>
      <c r="J59" s="29"/>
      <c r="K59" s="29"/>
      <c r="L59" s="29"/>
      <c r="M59" s="29"/>
      <c r="N59" s="16" t="s">
        <v>173</v>
      </c>
    </row>
    <row r="60" spans="1:14" ht="12.75" customHeight="1">
      <c r="A60" s="210" t="s">
        <v>25</v>
      </c>
      <c r="B60" s="210" t="s">
        <v>0</v>
      </c>
      <c r="C60" s="207" t="s">
        <v>133</v>
      </c>
      <c r="D60" s="208"/>
      <c r="E60" s="208"/>
      <c r="F60" s="209"/>
      <c r="G60" s="207" t="s">
        <v>134</v>
      </c>
      <c r="H60" s="208"/>
      <c r="I60" s="208"/>
      <c r="J60" s="209"/>
      <c r="K60" s="207" t="s">
        <v>135</v>
      </c>
      <c r="L60" s="208"/>
      <c r="M60" s="208"/>
      <c r="N60" s="209"/>
    </row>
    <row r="61" spans="1:14" ht="34.5" customHeight="1">
      <c r="A61" s="211"/>
      <c r="B61" s="211"/>
      <c r="C61" s="26" t="s">
        <v>22</v>
      </c>
      <c r="D61" s="37" t="s">
        <v>10</v>
      </c>
      <c r="E61" s="38" t="s">
        <v>11</v>
      </c>
      <c r="F61" s="26" t="s">
        <v>12</v>
      </c>
      <c r="G61" s="26" t="s">
        <v>22</v>
      </c>
      <c r="H61" s="37" t="s">
        <v>10</v>
      </c>
      <c r="I61" s="38" t="s">
        <v>11</v>
      </c>
      <c r="J61" s="26" t="s">
        <v>12</v>
      </c>
      <c r="K61" s="26" t="s">
        <v>22</v>
      </c>
      <c r="L61" s="37" t="s">
        <v>10</v>
      </c>
      <c r="M61" s="38" t="s">
        <v>11</v>
      </c>
      <c r="N61" s="26" t="s">
        <v>12</v>
      </c>
    </row>
    <row r="62" spans="1:14" ht="13.5" thickBot="1">
      <c r="A62" s="39">
        <v>1</v>
      </c>
      <c r="B62" s="39">
        <v>2</v>
      </c>
      <c r="C62" s="39">
        <v>3</v>
      </c>
      <c r="D62" s="39">
        <v>4</v>
      </c>
      <c r="E62" s="39">
        <v>5</v>
      </c>
      <c r="F62" s="39" t="s">
        <v>27</v>
      </c>
      <c r="G62" s="39">
        <v>7</v>
      </c>
      <c r="H62" s="39">
        <v>8</v>
      </c>
      <c r="I62" s="39">
        <v>9</v>
      </c>
      <c r="J62" s="39" t="s">
        <v>28</v>
      </c>
      <c r="K62" s="39">
        <v>11</v>
      </c>
      <c r="L62" s="39">
        <v>12</v>
      </c>
      <c r="M62" s="39">
        <v>13</v>
      </c>
      <c r="N62" s="39" t="s">
        <v>29</v>
      </c>
    </row>
    <row r="63" spans="1:14" ht="22.5" customHeight="1" thickTop="1">
      <c r="A63" s="92">
        <v>2000</v>
      </c>
      <c r="B63" s="93" t="s">
        <v>71</v>
      </c>
      <c r="C63" s="148">
        <f>C64+C69+C85+C88+C92+C96</f>
        <v>2092444.94</v>
      </c>
      <c r="D63" s="148">
        <f>D64+D69+D85+D88+D92+D96</f>
        <v>0</v>
      </c>
      <c r="E63" s="148">
        <f>E64+E69+E85+E88+E92+E96</f>
        <v>0</v>
      </c>
      <c r="F63" s="148">
        <f>C63+D63</f>
        <v>2092444.94</v>
      </c>
      <c r="G63" s="148">
        <f>G64+G69+G85+G88+G92+G96</f>
        <v>3220200</v>
      </c>
      <c r="H63" s="148">
        <f>H64+H69+H85+H88+H92+H96</f>
        <v>0</v>
      </c>
      <c r="I63" s="148">
        <f>I64+I69+I85+I88+I92+I96</f>
        <v>0</v>
      </c>
      <c r="J63" s="148">
        <f>G63+H63</f>
        <v>3220200</v>
      </c>
      <c r="K63" s="148">
        <v>2758000</v>
      </c>
      <c r="L63" s="148">
        <f>L64+L69+L85+L88+L92+L96</f>
        <v>0</v>
      </c>
      <c r="M63" s="148">
        <f>M64+M69+M85+M88+M92+M96</f>
        <v>0</v>
      </c>
      <c r="N63" s="148">
        <f>K63+L63</f>
        <v>2758000</v>
      </c>
    </row>
    <row r="64" spans="1:14" ht="22.5" customHeight="1">
      <c r="A64" s="95">
        <v>2100</v>
      </c>
      <c r="B64" s="96" t="s">
        <v>72</v>
      </c>
      <c r="C64" s="148">
        <f>C65+C68</f>
        <v>1893329.2</v>
      </c>
      <c r="D64" s="148">
        <f>D65+D68</f>
        <v>0</v>
      </c>
      <c r="E64" s="148">
        <f>E65+E68</f>
        <v>0</v>
      </c>
      <c r="F64" s="148">
        <f aca="true" t="shared" si="0" ref="F64:F96">C64+D64</f>
        <v>1893329.2</v>
      </c>
      <c r="G64" s="148">
        <f>G65+G68</f>
        <v>2929100</v>
      </c>
      <c r="H64" s="148">
        <f>H65+H68</f>
        <v>0</v>
      </c>
      <c r="I64" s="148">
        <f>I65+I68</f>
        <v>0</v>
      </c>
      <c r="J64" s="148">
        <f aca="true" t="shared" si="1" ref="J64:J97">G64+H64</f>
        <v>2929100</v>
      </c>
      <c r="K64" s="148">
        <v>2448100</v>
      </c>
      <c r="L64" s="148">
        <f>L65+L68</f>
        <v>0</v>
      </c>
      <c r="M64" s="148">
        <f>M65+M68</f>
        <v>0</v>
      </c>
      <c r="N64" s="148">
        <f aca="true" t="shared" si="2" ref="N64:N97">K64+L64</f>
        <v>2448100</v>
      </c>
    </row>
    <row r="65" spans="1:14" ht="22.5" customHeight="1">
      <c r="A65" s="95">
        <v>2110</v>
      </c>
      <c r="B65" s="96" t="s">
        <v>73</v>
      </c>
      <c r="C65" s="148">
        <f>C66+C67</f>
        <v>1568767.73</v>
      </c>
      <c r="D65" s="148">
        <f>D66+D67</f>
        <v>0</v>
      </c>
      <c r="E65" s="148">
        <f>E66+E67</f>
        <v>0</v>
      </c>
      <c r="F65" s="148">
        <f t="shared" si="0"/>
        <v>1568767.73</v>
      </c>
      <c r="G65" s="148">
        <f>G66+G67</f>
        <v>2401300</v>
      </c>
      <c r="H65" s="148">
        <f>H66+H67</f>
        <v>0</v>
      </c>
      <c r="I65" s="148">
        <f>I66+I67</f>
        <v>0</v>
      </c>
      <c r="J65" s="148">
        <f t="shared" si="1"/>
        <v>2401300</v>
      </c>
      <c r="K65" s="148">
        <f>K66</f>
        <v>2006600</v>
      </c>
      <c r="L65" s="148">
        <f>L66+L67</f>
        <v>0</v>
      </c>
      <c r="M65" s="148">
        <f>M66+M67</f>
        <v>0</v>
      </c>
      <c r="N65" s="148">
        <f t="shared" si="2"/>
        <v>2006600</v>
      </c>
    </row>
    <row r="66" spans="1:14" ht="22.5" customHeight="1">
      <c r="A66" s="95">
        <v>2111</v>
      </c>
      <c r="B66" s="96" t="s">
        <v>227</v>
      </c>
      <c r="C66" s="148">
        <v>1568767.73</v>
      </c>
      <c r="D66" s="148">
        <v>0</v>
      </c>
      <c r="E66" s="148">
        <v>0</v>
      </c>
      <c r="F66" s="148">
        <f t="shared" si="0"/>
        <v>1568767.73</v>
      </c>
      <c r="G66" s="148">
        <v>2401300</v>
      </c>
      <c r="H66" s="148">
        <v>0</v>
      </c>
      <c r="I66" s="148">
        <v>0</v>
      </c>
      <c r="J66" s="148">
        <f t="shared" si="1"/>
        <v>2401300</v>
      </c>
      <c r="K66" s="148">
        <v>2006600</v>
      </c>
      <c r="L66" s="148">
        <v>0</v>
      </c>
      <c r="M66" s="148">
        <v>0</v>
      </c>
      <c r="N66" s="148">
        <f t="shared" si="2"/>
        <v>2006600</v>
      </c>
    </row>
    <row r="67" spans="1:14" ht="22.5" customHeight="1">
      <c r="A67" s="95">
        <v>2112</v>
      </c>
      <c r="B67" s="96" t="s">
        <v>228</v>
      </c>
      <c r="C67" s="149">
        <v>0</v>
      </c>
      <c r="D67" s="149">
        <v>0</v>
      </c>
      <c r="E67" s="149">
        <v>0</v>
      </c>
      <c r="F67" s="148">
        <f t="shared" si="0"/>
        <v>0</v>
      </c>
      <c r="G67" s="149">
        <v>0</v>
      </c>
      <c r="H67" s="149">
        <v>0</v>
      </c>
      <c r="I67" s="149">
        <v>0</v>
      </c>
      <c r="J67" s="148">
        <f t="shared" si="1"/>
        <v>0</v>
      </c>
      <c r="K67" s="149">
        <v>0</v>
      </c>
      <c r="L67" s="149">
        <v>0</v>
      </c>
      <c r="M67" s="149">
        <v>0</v>
      </c>
      <c r="N67" s="148">
        <f t="shared" si="2"/>
        <v>0</v>
      </c>
    </row>
    <row r="68" spans="1:14" ht="22.5" customHeight="1">
      <c r="A68" s="95">
        <v>2120</v>
      </c>
      <c r="B68" s="96" t="s">
        <v>229</v>
      </c>
      <c r="C68" s="148">
        <v>324561.47</v>
      </c>
      <c r="D68" s="148">
        <v>0</v>
      </c>
      <c r="E68" s="148">
        <v>0</v>
      </c>
      <c r="F68" s="148">
        <f t="shared" si="0"/>
        <v>324561.47</v>
      </c>
      <c r="G68" s="148">
        <v>527800</v>
      </c>
      <c r="H68" s="148">
        <v>0</v>
      </c>
      <c r="I68" s="148">
        <v>0</v>
      </c>
      <c r="J68" s="148">
        <f t="shared" si="1"/>
        <v>527800</v>
      </c>
      <c r="K68" s="148">
        <v>441500</v>
      </c>
      <c r="L68" s="148">
        <v>0</v>
      </c>
      <c r="M68" s="148">
        <v>0</v>
      </c>
      <c r="N68" s="148">
        <f t="shared" si="2"/>
        <v>441500</v>
      </c>
    </row>
    <row r="69" spans="1:14" ht="22.5" customHeight="1">
      <c r="A69" s="92">
        <v>2200</v>
      </c>
      <c r="B69" s="93" t="s">
        <v>230</v>
      </c>
      <c r="C69" s="148">
        <f>C70+C71+C72+C73+C74+C75+C76+C82</f>
        <v>197353.74000000002</v>
      </c>
      <c r="D69" s="148">
        <f>D70+D71+D72+D73+D74+D75+D76+D82</f>
        <v>0</v>
      </c>
      <c r="E69" s="148">
        <f>E70+E71+E72+E73+E74+E75+E76+E82</f>
        <v>0</v>
      </c>
      <c r="F69" s="148">
        <f t="shared" si="0"/>
        <v>197353.74000000002</v>
      </c>
      <c r="G69" s="148">
        <f>G70+G71+G72+G73+G74+G75+G76+G82</f>
        <v>287900</v>
      </c>
      <c r="H69" s="148">
        <f>H70+H71+H72+H73+H74+H75+H76+H82</f>
        <v>0</v>
      </c>
      <c r="I69" s="148">
        <f>I70+I71+I72+I73+I74+I75+I76+I82</f>
        <v>0</v>
      </c>
      <c r="J69" s="148">
        <f t="shared" si="1"/>
        <v>287900</v>
      </c>
      <c r="K69" s="148">
        <v>306500</v>
      </c>
      <c r="L69" s="148">
        <f>L70+L71+L72+L73+L74+L75+L76+L82</f>
        <v>0</v>
      </c>
      <c r="M69" s="148">
        <f>M70+M71+M72+M73+M74+M75+M76+M82</f>
        <v>0</v>
      </c>
      <c r="N69" s="148">
        <f t="shared" si="2"/>
        <v>306500</v>
      </c>
    </row>
    <row r="70" spans="1:14" ht="22.5" customHeight="1">
      <c r="A70" s="95">
        <v>2210</v>
      </c>
      <c r="B70" s="96" t="s">
        <v>231</v>
      </c>
      <c r="C70" s="148">
        <v>28700</v>
      </c>
      <c r="D70" s="148">
        <v>0</v>
      </c>
      <c r="E70" s="148">
        <v>0</v>
      </c>
      <c r="F70" s="148">
        <f t="shared" si="0"/>
        <v>28700</v>
      </c>
      <c r="G70" s="148">
        <v>30800</v>
      </c>
      <c r="H70" s="148">
        <v>0</v>
      </c>
      <c r="I70" s="148">
        <v>0</v>
      </c>
      <c r="J70" s="148">
        <f t="shared" si="1"/>
        <v>30800</v>
      </c>
      <c r="K70" s="148">
        <v>32600</v>
      </c>
      <c r="L70" s="148">
        <v>0</v>
      </c>
      <c r="M70" s="148">
        <v>0</v>
      </c>
      <c r="N70" s="148">
        <f t="shared" si="2"/>
        <v>32600</v>
      </c>
    </row>
    <row r="71" spans="1:14" ht="22.5" customHeight="1">
      <c r="A71" s="95">
        <v>2220</v>
      </c>
      <c r="B71" s="96" t="s">
        <v>232</v>
      </c>
      <c r="C71" s="149">
        <v>0</v>
      </c>
      <c r="D71" s="149">
        <v>0</v>
      </c>
      <c r="E71" s="149">
        <v>0</v>
      </c>
      <c r="F71" s="148">
        <f t="shared" si="0"/>
        <v>0</v>
      </c>
      <c r="G71" s="149">
        <v>0</v>
      </c>
      <c r="H71" s="149">
        <v>0</v>
      </c>
      <c r="I71" s="149">
        <v>0</v>
      </c>
      <c r="J71" s="148">
        <f t="shared" si="1"/>
        <v>0</v>
      </c>
      <c r="K71" s="149">
        <v>0</v>
      </c>
      <c r="L71" s="149">
        <v>0</v>
      </c>
      <c r="M71" s="149">
        <v>0</v>
      </c>
      <c r="N71" s="148">
        <f t="shared" si="2"/>
        <v>0</v>
      </c>
    </row>
    <row r="72" spans="1:14" ht="22.5" customHeight="1">
      <c r="A72" s="95">
        <v>2230</v>
      </c>
      <c r="B72" s="96" t="s">
        <v>233</v>
      </c>
      <c r="C72" s="149">
        <v>0</v>
      </c>
      <c r="D72" s="149">
        <v>0</v>
      </c>
      <c r="E72" s="149">
        <v>0</v>
      </c>
      <c r="F72" s="148">
        <f t="shared" si="0"/>
        <v>0</v>
      </c>
      <c r="G72" s="149">
        <v>0</v>
      </c>
      <c r="H72" s="149">
        <v>0</v>
      </c>
      <c r="I72" s="149">
        <v>0</v>
      </c>
      <c r="J72" s="148">
        <f t="shared" si="1"/>
        <v>0</v>
      </c>
      <c r="K72" s="149">
        <v>0</v>
      </c>
      <c r="L72" s="149">
        <v>0</v>
      </c>
      <c r="M72" s="149">
        <v>0</v>
      </c>
      <c r="N72" s="148">
        <f t="shared" si="2"/>
        <v>0</v>
      </c>
    </row>
    <row r="73" spans="1:14" ht="22.5" customHeight="1">
      <c r="A73" s="95">
        <v>2240</v>
      </c>
      <c r="B73" s="96" t="s">
        <v>234</v>
      </c>
      <c r="C73" s="148">
        <v>147601.84</v>
      </c>
      <c r="D73" s="148">
        <v>0</v>
      </c>
      <c r="E73" s="148">
        <v>0</v>
      </c>
      <c r="F73" s="148">
        <f t="shared" si="0"/>
        <v>147601.84</v>
      </c>
      <c r="G73" s="151">
        <v>190200</v>
      </c>
      <c r="H73" s="148">
        <v>0</v>
      </c>
      <c r="I73" s="148">
        <v>0</v>
      </c>
      <c r="J73" s="148">
        <f t="shared" si="1"/>
        <v>190200</v>
      </c>
      <c r="K73" s="148">
        <v>201700</v>
      </c>
      <c r="L73" s="148">
        <v>0</v>
      </c>
      <c r="M73" s="148">
        <v>0</v>
      </c>
      <c r="N73" s="148">
        <f t="shared" si="2"/>
        <v>201700</v>
      </c>
    </row>
    <row r="74" spans="1:14" ht="22.5" customHeight="1">
      <c r="A74" s="95">
        <v>2250</v>
      </c>
      <c r="B74" s="96" t="s">
        <v>235</v>
      </c>
      <c r="C74" s="148">
        <v>1856.2</v>
      </c>
      <c r="D74" s="148">
        <v>0</v>
      </c>
      <c r="E74" s="148">
        <v>0</v>
      </c>
      <c r="F74" s="148">
        <f t="shared" si="0"/>
        <v>1856.2</v>
      </c>
      <c r="G74" s="148">
        <v>12900</v>
      </c>
      <c r="H74" s="148">
        <v>0</v>
      </c>
      <c r="I74" s="148">
        <v>0</v>
      </c>
      <c r="J74" s="148">
        <f t="shared" si="1"/>
        <v>12900</v>
      </c>
      <c r="K74" s="148">
        <v>13700</v>
      </c>
      <c r="L74" s="148">
        <v>0</v>
      </c>
      <c r="M74" s="148">
        <v>0</v>
      </c>
      <c r="N74" s="148">
        <f t="shared" si="2"/>
        <v>13700</v>
      </c>
    </row>
    <row r="75" spans="1:14" ht="22.5" customHeight="1">
      <c r="A75" s="95">
        <v>2260</v>
      </c>
      <c r="B75" s="96" t="s">
        <v>236</v>
      </c>
      <c r="C75" s="149">
        <v>0</v>
      </c>
      <c r="D75" s="149">
        <v>0</v>
      </c>
      <c r="E75" s="149">
        <v>0</v>
      </c>
      <c r="F75" s="148">
        <f t="shared" si="0"/>
        <v>0</v>
      </c>
      <c r="G75" s="149">
        <v>0</v>
      </c>
      <c r="H75" s="149">
        <v>0</v>
      </c>
      <c r="I75" s="149">
        <v>0</v>
      </c>
      <c r="J75" s="148">
        <f t="shared" si="1"/>
        <v>0</v>
      </c>
      <c r="K75" s="149">
        <v>0</v>
      </c>
      <c r="L75" s="149">
        <v>0</v>
      </c>
      <c r="M75" s="149">
        <v>0</v>
      </c>
      <c r="N75" s="148">
        <f t="shared" si="2"/>
        <v>0</v>
      </c>
    </row>
    <row r="76" spans="1:14" ht="22.5" customHeight="1">
      <c r="A76" s="95">
        <v>2270</v>
      </c>
      <c r="B76" s="96" t="s">
        <v>237</v>
      </c>
      <c r="C76" s="148">
        <f>+C77+C78+C79+C80+C81</f>
        <v>19195.7</v>
      </c>
      <c r="D76" s="148">
        <f>+D77+D78+D79+D80+D81</f>
        <v>0</v>
      </c>
      <c r="E76" s="148">
        <f>+E77+E78+E79+E80+E81</f>
        <v>0</v>
      </c>
      <c r="F76" s="148">
        <f t="shared" si="0"/>
        <v>19195.7</v>
      </c>
      <c r="G76" s="148">
        <f>+G77+G78+G79+G80+G81</f>
        <v>54000</v>
      </c>
      <c r="H76" s="148">
        <f>+H77+H78+H79+H80+H81</f>
        <v>0</v>
      </c>
      <c r="I76" s="148">
        <f>+I77+I78+I79+I80+I81</f>
        <v>0</v>
      </c>
      <c r="J76" s="148">
        <f t="shared" si="1"/>
        <v>54000</v>
      </c>
      <c r="K76" s="148">
        <v>58500</v>
      </c>
      <c r="L76" s="148">
        <f>+L77+L78+L79+L80+L81</f>
        <v>0</v>
      </c>
      <c r="M76" s="148">
        <f>+M77+M78+M79+M80+M81</f>
        <v>0</v>
      </c>
      <c r="N76" s="148">
        <f t="shared" si="2"/>
        <v>58500</v>
      </c>
    </row>
    <row r="77" spans="1:14" ht="22.5" customHeight="1">
      <c r="A77" s="95">
        <v>2271</v>
      </c>
      <c r="B77" s="96" t="s">
        <v>238</v>
      </c>
      <c r="C77" s="148">
        <v>0</v>
      </c>
      <c r="D77" s="148">
        <v>0</v>
      </c>
      <c r="E77" s="148">
        <v>0</v>
      </c>
      <c r="F77" s="148">
        <f t="shared" si="0"/>
        <v>0</v>
      </c>
      <c r="G77" s="148">
        <v>0</v>
      </c>
      <c r="H77" s="148">
        <v>0</v>
      </c>
      <c r="I77" s="148">
        <v>0</v>
      </c>
      <c r="J77" s="148">
        <f t="shared" si="1"/>
        <v>0</v>
      </c>
      <c r="K77" s="148">
        <v>0</v>
      </c>
      <c r="L77" s="148">
        <v>0</v>
      </c>
      <c r="M77" s="148">
        <v>0</v>
      </c>
      <c r="N77" s="148">
        <f t="shared" si="2"/>
        <v>0</v>
      </c>
    </row>
    <row r="78" spans="1:14" ht="22.5" customHeight="1">
      <c r="A78" s="95">
        <v>2272</v>
      </c>
      <c r="B78" s="96" t="s">
        <v>239</v>
      </c>
      <c r="C78" s="148">
        <v>0</v>
      </c>
      <c r="D78" s="148">
        <v>0</v>
      </c>
      <c r="E78" s="148">
        <v>0</v>
      </c>
      <c r="F78" s="148">
        <f t="shared" si="0"/>
        <v>0</v>
      </c>
      <c r="G78" s="148">
        <v>0</v>
      </c>
      <c r="H78" s="148">
        <v>0</v>
      </c>
      <c r="I78" s="148">
        <v>0</v>
      </c>
      <c r="J78" s="148">
        <f t="shared" si="1"/>
        <v>0</v>
      </c>
      <c r="K78" s="148">
        <v>0</v>
      </c>
      <c r="L78" s="148">
        <v>0</v>
      </c>
      <c r="M78" s="148">
        <v>0</v>
      </c>
      <c r="N78" s="148">
        <f t="shared" si="2"/>
        <v>0</v>
      </c>
    </row>
    <row r="79" spans="1:14" ht="22.5" customHeight="1">
      <c r="A79" s="95">
        <v>2273</v>
      </c>
      <c r="B79" s="96" t="s">
        <v>240</v>
      </c>
      <c r="C79" s="148">
        <v>19195.7</v>
      </c>
      <c r="D79" s="148">
        <v>0</v>
      </c>
      <c r="E79" s="148">
        <v>0</v>
      </c>
      <c r="F79" s="148">
        <f t="shared" si="0"/>
        <v>19195.7</v>
      </c>
      <c r="G79" s="148">
        <v>54000</v>
      </c>
      <c r="H79" s="148">
        <v>0</v>
      </c>
      <c r="I79" s="148">
        <v>0</v>
      </c>
      <c r="J79" s="148">
        <f t="shared" si="1"/>
        <v>54000</v>
      </c>
      <c r="K79" s="148">
        <v>58500</v>
      </c>
      <c r="L79" s="148">
        <v>0</v>
      </c>
      <c r="M79" s="148">
        <v>0</v>
      </c>
      <c r="N79" s="148">
        <f t="shared" si="2"/>
        <v>58500</v>
      </c>
    </row>
    <row r="80" spans="1:14" ht="22.5" customHeight="1">
      <c r="A80" s="95">
        <v>2274</v>
      </c>
      <c r="B80" s="96" t="s">
        <v>241</v>
      </c>
      <c r="C80" s="148"/>
      <c r="D80" s="148"/>
      <c r="E80" s="148"/>
      <c r="F80" s="148">
        <f t="shared" si="0"/>
        <v>0</v>
      </c>
      <c r="G80" s="148"/>
      <c r="H80" s="148"/>
      <c r="I80" s="148"/>
      <c r="J80" s="148">
        <f t="shared" si="1"/>
        <v>0</v>
      </c>
      <c r="K80" s="148">
        <v>0</v>
      </c>
      <c r="L80" s="148"/>
      <c r="M80" s="148"/>
      <c r="N80" s="148">
        <f t="shared" si="2"/>
        <v>0</v>
      </c>
    </row>
    <row r="81" spans="1:14" ht="22.5" customHeight="1">
      <c r="A81" s="95">
        <v>2275</v>
      </c>
      <c r="B81" s="96" t="s">
        <v>242</v>
      </c>
      <c r="C81" s="148">
        <f>+C83+C84</f>
        <v>0</v>
      </c>
      <c r="D81" s="148">
        <f>+D83+D84</f>
        <v>0</v>
      </c>
      <c r="E81" s="148">
        <f>+E83+E84</f>
        <v>0</v>
      </c>
      <c r="F81" s="148">
        <f t="shared" si="0"/>
        <v>0</v>
      </c>
      <c r="G81" s="148">
        <f>+G83+G84</f>
        <v>0</v>
      </c>
      <c r="H81" s="148">
        <f>+H83+H84</f>
        <v>0</v>
      </c>
      <c r="I81" s="148">
        <f>+I83+I84</f>
        <v>0</v>
      </c>
      <c r="J81" s="148">
        <f t="shared" si="1"/>
        <v>0</v>
      </c>
      <c r="K81" s="148">
        <v>0</v>
      </c>
      <c r="L81" s="148">
        <f>+L83+L84</f>
        <v>0</v>
      </c>
      <c r="M81" s="148">
        <f>+M83+M84</f>
        <v>0</v>
      </c>
      <c r="N81" s="148">
        <f t="shared" si="2"/>
        <v>0</v>
      </c>
    </row>
    <row r="82" spans="1:14" ht="42.75" customHeight="1">
      <c r="A82" s="95">
        <v>2280</v>
      </c>
      <c r="B82" s="96" t="s">
        <v>243</v>
      </c>
      <c r="C82" s="149">
        <v>0</v>
      </c>
      <c r="D82" s="149">
        <v>0</v>
      </c>
      <c r="E82" s="149">
        <v>0</v>
      </c>
      <c r="F82" s="148">
        <f t="shared" si="0"/>
        <v>0</v>
      </c>
      <c r="G82" s="149">
        <v>0</v>
      </c>
      <c r="H82" s="149">
        <v>0</v>
      </c>
      <c r="I82" s="149">
        <v>0</v>
      </c>
      <c r="J82" s="148">
        <f t="shared" si="1"/>
        <v>0</v>
      </c>
      <c r="K82" s="149">
        <v>0</v>
      </c>
      <c r="L82" s="149">
        <v>0</v>
      </c>
      <c r="M82" s="149">
        <v>0</v>
      </c>
      <c r="N82" s="148">
        <f t="shared" si="2"/>
        <v>0</v>
      </c>
    </row>
    <row r="83" spans="1:14" ht="39" customHeight="1">
      <c r="A83" s="95">
        <v>2281</v>
      </c>
      <c r="B83" s="96" t="s">
        <v>244</v>
      </c>
      <c r="C83" s="149">
        <v>0</v>
      </c>
      <c r="D83" s="149">
        <v>0</v>
      </c>
      <c r="E83" s="149">
        <v>0</v>
      </c>
      <c r="F83" s="148">
        <f t="shared" si="0"/>
        <v>0</v>
      </c>
      <c r="G83" s="149">
        <v>0</v>
      </c>
      <c r="H83" s="149">
        <v>0</v>
      </c>
      <c r="I83" s="149">
        <v>0</v>
      </c>
      <c r="J83" s="148">
        <f t="shared" si="1"/>
        <v>0</v>
      </c>
      <c r="K83" s="149">
        <v>0</v>
      </c>
      <c r="L83" s="149">
        <v>0</v>
      </c>
      <c r="M83" s="149">
        <v>0</v>
      </c>
      <c r="N83" s="148">
        <f t="shared" si="2"/>
        <v>0</v>
      </c>
    </row>
    <row r="84" spans="1:14" ht="33.75" customHeight="1">
      <c r="A84" s="95">
        <v>2282</v>
      </c>
      <c r="B84" s="96" t="s">
        <v>245</v>
      </c>
      <c r="C84" s="149">
        <v>0</v>
      </c>
      <c r="D84" s="149">
        <v>0</v>
      </c>
      <c r="E84" s="149">
        <v>0</v>
      </c>
      <c r="F84" s="148">
        <f t="shared" si="0"/>
        <v>0</v>
      </c>
      <c r="G84" s="149">
        <v>0</v>
      </c>
      <c r="H84" s="149">
        <v>0</v>
      </c>
      <c r="I84" s="149">
        <v>0</v>
      </c>
      <c r="J84" s="148">
        <f t="shared" si="1"/>
        <v>0</v>
      </c>
      <c r="K84" s="149">
        <v>0</v>
      </c>
      <c r="L84" s="149">
        <v>0</v>
      </c>
      <c r="M84" s="149">
        <v>0</v>
      </c>
      <c r="N84" s="148">
        <f t="shared" si="2"/>
        <v>0</v>
      </c>
    </row>
    <row r="85" spans="1:14" ht="22.5" customHeight="1">
      <c r="A85" s="92">
        <v>2400</v>
      </c>
      <c r="B85" s="93" t="s">
        <v>246</v>
      </c>
      <c r="C85" s="148">
        <f>+C86+C87</f>
        <v>0</v>
      </c>
      <c r="D85" s="148">
        <f>+D86+D87</f>
        <v>0</v>
      </c>
      <c r="E85" s="148">
        <f>+E86+E87</f>
        <v>0</v>
      </c>
      <c r="F85" s="148">
        <f t="shared" si="0"/>
        <v>0</v>
      </c>
      <c r="G85" s="148">
        <f>+G86+G87</f>
        <v>0</v>
      </c>
      <c r="H85" s="148">
        <f>+H86+H87</f>
        <v>0</v>
      </c>
      <c r="I85" s="148">
        <f>+I86+I87</f>
        <v>0</v>
      </c>
      <c r="J85" s="148">
        <f t="shared" si="1"/>
        <v>0</v>
      </c>
      <c r="K85" s="148">
        <v>0</v>
      </c>
      <c r="L85" s="148">
        <f>+L86+L87</f>
        <v>0</v>
      </c>
      <c r="M85" s="148">
        <f>+M86+M87</f>
        <v>0</v>
      </c>
      <c r="N85" s="148">
        <f t="shared" si="2"/>
        <v>0</v>
      </c>
    </row>
    <row r="86" spans="1:14" ht="22.5" customHeight="1">
      <c r="A86" s="95">
        <v>2410</v>
      </c>
      <c r="B86" s="96" t="s">
        <v>247</v>
      </c>
      <c r="C86" s="148"/>
      <c r="D86" s="148"/>
      <c r="E86" s="148"/>
      <c r="F86" s="148">
        <f t="shared" si="0"/>
        <v>0</v>
      </c>
      <c r="G86" s="148"/>
      <c r="H86" s="148"/>
      <c r="I86" s="148"/>
      <c r="J86" s="148">
        <f t="shared" si="1"/>
        <v>0</v>
      </c>
      <c r="K86" s="148">
        <v>0</v>
      </c>
      <c r="L86" s="148"/>
      <c r="M86" s="148"/>
      <c r="N86" s="148">
        <f t="shared" si="2"/>
        <v>0</v>
      </c>
    </row>
    <row r="87" spans="1:14" ht="22.5" customHeight="1">
      <c r="A87" s="95">
        <v>2420</v>
      </c>
      <c r="B87" s="96" t="s">
        <v>248</v>
      </c>
      <c r="C87" s="148"/>
      <c r="D87" s="148"/>
      <c r="E87" s="148"/>
      <c r="F87" s="148">
        <f t="shared" si="0"/>
        <v>0</v>
      </c>
      <c r="G87" s="148"/>
      <c r="H87" s="148"/>
      <c r="I87" s="148"/>
      <c r="J87" s="148">
        <f t="shared" si="1"/>
        <v>0</v>
      </c>
      <c r="K87" s="148">
        <v>0</v>
      </c>
      <c r="L87" s="148"/>
      <c r="M87" s="148"/>
      <c r="N87" s="148">
        <f t="shared" si="2"/>
        <v>0</v>
      </c>
    </row>
    <row r="88" spans="1:14" ht="22.5" customHeight="1">
      <c r="A88" s="92">
        <v>2600</v>
      </c>
      <c r="B88" s="93" t="s">
        <v>249</v>
      </c>
      <c r="C88" s="148">
        <f>+C89+C90+C91</f>
        <v>0</v>
      </c>
      <c r="D88" s="148">
        <f>+D89+D90+D91</f>
        <v>0</v>
      </c>
      <c r="E88" s="148">
        <f>+E89+E90+E91</f>
        <v>0</v>
      </c>
      <c r="F88" s="148">
        <f t="shared" si="0"/>
        <v>0</v>
      </c>
      <c r="G88" s="148">
        <f>+G89+G90+G91</f>
        <v>0</v>
      </c>
      <c r="H88" s="148">
        <f>+H89+H90+H91</f>
        <v>0</v>
      </c>
      <c r="I88" s="148">
        <f>+I89+I90+I91</f>
        <v>0</v>
      </c>
      <c r="J88" s="148">
        <f t="shared" si="1"/>
        <v>0</v>
      </c>
      <c r="K88" s="148">
        <v>0</v>
      </c>
      <c r="L88" s="148">
        <f>+L89+L90+L91</f>
        <v>0</v>
      </c>
      <c r="M88" s="148">
        <f>+M89+M90+M91</f>
        <v>0</v>
      </c>
      <c r="N88" s="148">
        <f t="shared" si="2"/>
        <v>0</v>
      </c>
    </row>
    <row r="89" spans="1:14" ht="22.5" customHeight="1">
      <c r="A89" s="95">
        <v>2610</v>
      </c>
      <c r="B89" s="96" t="s">
        <v>250</v>
      </c>
      <c r="C89" s="149">
        <v>0</v>
      </c>
      <c r="D89" s="149">
        <v>0</v>
      </c>
      <c r="E89" s="149">
        <v>0</v>
      </c>
      <c r="F89" s="148">
        <f t="shared" si="0"/>
        <v>0</v>
      </c>
      <c r="G89" s="149">
        <v>0</v>
      </c>
      <c r="H89" s="149">
        <v>0</v>
      </c>
      <c r="I89" s="149">
        <v>0</v>
      </c>
      <c r="J89" s="148">
        <f t="shared" si="1"/>
        <v>0</v>
      </c>
      <c r="K89" s="149">
        <v>0</v>
      </c>
      <c r="L89" s="149">
        <v>0</v>
      </c>
      <c r="M89" s="149">
        <v>0</v>
      </c>
      <c r="N89" s="148">
        <f t="shared" si="2"/>
        <v>0</v>
      </c>
    </row>
    <row r="90" spans="1:14" ht="22.5" customHeight="1">
      <c r="A90" s="95">
        <v>2620</v>
      </c>
      <c r="B90" s="96" t="s">
        <v>251</v>
      </c>
      <c r="C90" s="149">
        <v>0</v>
      </c>
      <c r="D90" s="149">
        <v>0</v>
      </c>
      <c r="E90" s="149">
        <v>0</v>
      </c>
      <c r="F90" s="148">
        <f t="shared" si="0"/>
        <v>0</v>
      </c>
      <c r="G90" s="149">
        <v>0</v>
      </c>
      <c r="H90" s="149">
        <v>0</v>
      </c>
      <c r="I90" s="149">
        <v>0</v>
      </c>
      <c r="J90" s="148">
        <f t="shared" si="1"/>
        <v>0</v>
      </c>
      <c r="K90" s="149">
        <v>0</v>
      </c>
      <c r="L90" s="149">
        <v>0</v>
      </c>
      <c r="M90" s="149">
        <v>0</v>
      </c>
      <c r="N90" s="148">
        <f t="shared" si="2"/>
        <v>0</v>
      </c>
    </row>
    <row r="91" spans="1:14" ht="22.5" customHeight="1">
      <c r="A91" s="95">
        <v>2630</v>
      </c>
      <c r="B91" s="96" t="s">
        <v>252</v>
      </c>
      <c r="C91" s="149">
        <v>0</v>
      </c>
      <c r="D91" s="149">
        <v>0</v>
      </c>
      <c r="E91" s="149">
        <v>0</v>
      </c>
      <c r="F91" s="148">
        <f t="shared" si="0"/>
        <v>0</v>
      </c>
      <c r="G91" s="149">
        <v>0</v>
      </c>
      <c r="H91" s="149">
        <v>0</v>
      </c>
      <c r="I91" s="149">
        <v>0</v>
      </c>
      <c r="J91" s="148">
        <f t="shared" si="1"/>
        <v>0</v>
      </c>
      <c r="K91" s="149">
        <v>0</v>
      </c>
      <c r="L91" s="149">
        <v>0</v>
      </c>
      <c r="M91" s="149">
        <v>0</v>
      </c>
      <c r="N91" s="148">
        <f t="shared" si="2"/>
        <v>0</v>
      </c>
    </row>
    <row r="92" spans="1:14" ht="22.5" customHeight="1">
      <c r="A92" s="92">
        <v>2700</v>
      </c>
      <c r="B92" s="93" t="s">
        <v>253</v>
      </c>
      <c r="C92" s="148">
        <f>+C93+C94+C95</f>
        <v>0</v>
      </c>
      <c r="D92" s="148">
        <f>+D93+D94+D95</f>
        <v>0</v>
      </c>
      <c r="E92" s="148">
        <f>+E93+E94+E95</f>
        <v>0</v>
      </c>
      <c r="F92" s="148">
        <f t="shared" si="0"/>
        <v>0</v>
      </c>
      <c r="G92" s="148">
        <f>+G93+G94+G95</f>
        <v>0</v>
      </c>
      <c r="H92" s="148">
        <f>+H93+H94+H95</f>
        <v>0</v>
      </c>
      <c r="I92" s="148">
        <f>+I93+I94+I95</f>
        <v>0</v>
      </c>
      <c r="J92" s="148">
        <f t="shared" si="1"/>
        <v>0</v>
      </c>
      <c r="K92" s="148">
        <v>0</v>
      </c>
      <c r="L92" s="148">
        <f>+L93+L94+L95</f>
        <v>0</v>
      </c>
      <c r="M92" s="148">
        <f>+M93+M94+M95</f>
        <v>0</v>
      </c>
      <c r="N92" s="148">
        <f t="shared" si="2"/>
        <v>0</v>
      </c>
    </row>
    <row r="93" spans="1:14" ht="22.5" customHeight="1">
      <c r="A93" s="95">
        <v>2710</v>
      </c>
      <c r="B93" s="96" t="s">
        <v>254</v>
      </c>
      <c r="C93" s="149">
        <v>0</v>
      </c>
      <c r="D93" s="149">
        <v>0</v>
      </c>
      <c r="E93" s="149">
        <v>0</v>
      </c>
      <c r="F93" s="148">
        <f t="shared" si="0"/>
        <v>0</v>
      </c>
      <c r="G93" s="149">
        <v>0</v>
      </c>
      <c r="H93" s="149">
        <v>0</v>
      </c>
      <c r="I93" s="149">
        <v>0</v>
      </c>
      <c r="J93" s="148">
        <f t="shared" si="1"/>
        <v>0</v>
      </c>
      <c r="K93" s="149">
        <v>0</v>
      </c>
      <c r="L93" s="149">
        <v>0</v>
      </c>
      <c r="M93" s="149">
        <v>0</v>
      </c>
      <c r="N93" s="148">
        <f t="shared" si="2"/>
        <v>0</v>
      </c>
    </row>
    <row r="94" spans="1:14" ht="22.5" customHeight="1">
      <c r="A94" s="95">
        <v>2720</v>
      </c>
      <c r="B94" s="96" t="s">
        <v>255</v>
      </c>
      <c r="C94" s="149">
        <v>0</v>
      </c>
      <c r="D94" s="149">
        <v>0</v>
      </c>
      <c r="E94" s="149">
        <v>0</v>
      </c>
      <c r="F94" s="148">
        <f t="shared" si="0"/>
        <v>0</v>
      </c>
      <c r="G94" s="149">
        <v>0</v>
      </c>
      <c r="H94" s="149">
        <v>0</v>
      </c>
      <c r="I94" s="149">
        <v>0</v>
      </c>
      <c r="J94" s="148">
        <f t="shared" si="1"/>
        <v>0</v>
      </c>
      <c r="K94" s="149">
        <v>0</v>
      </c>
      <c r="L94" s="149">
        <v>0</v>
      </c>
      <c r="M94" s="149">
        <v>0</v>
      </c>
      <c r="N94" s="148">
        <f t="shared" si="2"/>
        <v>0</v>
      </c>
    </row>
    <row r="95" spans="1:14" ht="22.5" customHeight="1">
      <c r="A95" s="95">
        <v>2730</v>
      </c>
      <c r="B95" s="96" t="s">
        <v>256</v>
      </c>
      <c r="C95" s="149">
        <v>0</v>
      </c>
      <c r="D95" s="149">
        <v>0</v>
      </c>
      <c r="E95" s="149">
        <v>0</v>
      </c>
      <c r="F95" s="148">
        <f t="shared" si="0"/>
        <v>0</v>
      </c>
      <c r="G95" s="149">
        <v>0</v>
      </c>
      <c r="H95" s="149">
        <v>0</v>
      </c>
      <c r="I95" s="149">
        <v>0</v>
      </c>
      <c r="J95" s="148">
        <f t="shared" si="1"/>
        <v>0</v>
      </c>
      <c r="K95" s="149">
        <v>0</v>
      </c>
      <c r="L95" s="149">
        <v>0</v>
      </c>
      <c r="M95" s="149">
        <v>0</v>
      </c>
      <c r="N95" s="148">
        <f t="shared" si="2"/>
        <v>0</v>
      </c>
    </row>
    <row r="96" spans="1:14" ht="22.5" customHeight="1">
      <c r="A96" s="92">
        <v>2800</v>
      </c>
      <c r="B96" s="93" t="s">
        <v>257</v>
      </c>
      <c r="C96" s="149">
        <v>1762</v>
      </c>
      <c r="D96" s="149">
        <v>0</v>
      </c>
      <c r="E96" s="149">
        <v>0</v>
      </c>
      <c r="F96" s="148">
        <f t="shared" si="0"/>
        <v>1762</v>
      </c>
      <c r="G96" s="149">
        <v>3200</v>
      </c>
      <c r="H96" s="149">
        <v>0</v>
      </c>
      <c r="I96" s="149">
        <v>0</v>
      </c>
      <c r="J96" s="148">
        <f t="shared" si="1"/>
        <v>3200</v>
      </c>
      <c r="K96" s="149">
        <v>3400</v>
      </c>
      <c r="L96" s="149">
        <v>0</v>
      </c>
      <c r="M96" s="149">
        <v>0</v>
      </c>
      <c r="N96" s="148">
        <f t="shared" si="2"/>
        <v>3400</v>
      </c>
    </row>
    <row r="97" spans="1:14" ht="22.5" customHeight="1">
      <c r="A97" s="97"/>
      <c r="B97" s="98" t="s">
        <v>4</v>
      </c>
      <c r="C97" s="150">
        <f aca="true" t="shared" si="3" ref="C97:I97">C63</f>
        <v>2092444.94</v>
      </c>
      <c r="D97" s="150">
        <f t="shared" si="3"/>
        <v>0</v>
      </c>
      <c r="E97" s="150">
        <f t="shared" si="3"/>
        <v>0</v>
      </c>
      <c r="F97" s="150">
        <f t="shared" si="3"/>
        <v>2092444.94</v>
      </c>
      <c r="G97" s="150">
        <f t="shared" si="3"/>
        <v>3220200</v>
      </c>
      <c r="H97" s="150">
        <f t="shared" si="3"/>
        <v>0</v>
      </c>
      <c r="I97" s="150">
        <f t="shared" si="3"/>
        <v>0</v>
      </c>
      <c r="J97" s="148">
        <f t="shared" si="1"/>
        <v>3220200</v>
      </c>
      <c r="K97" s="150">
        <f>K63</f>
        <v>2758000</v>
      </c>
      <c r="L97" s="150">
        <f>L63</f>
        <v>0</v>
      </c>
      <c r="M97" s="150">
        <f>M63</f>
        <v>0</v>
      </c>
      <c r="N97" s="148">
        <f t="shared" si="2"/>
        <v>2758000</v>
      </c>
    </row>
    <row r="98" spans="1:14" ht="22.5" customHeight="1">
      <c r="A98" s="92">
        <v>3000</v>
      </c>
      <c r="B98" s="93" t="s">
        <v>74</v>
      </c>
      <c r="C98" s="149">
        <v>0</v>
      </c>
      <c r="D98" s="149">
        <v>0</v>
      </c>
      <c r="E98" s="149">
        <v>0</v>
      </c>
      <c r="F98" s="149">
        <f>C98+D98</f>
        <v>0</v>
      </c>
      <c r="G98" s="149">
        <v>0</v>
      </c>
      <c r="H98" s="149">
        <v>0</v>
      </c>
      <c r="I98" s="149">
        <v>0</v>
      </c>
      <c r="J98" s="149">
        <f>G98+H98</f>
        <v>0</v>
      </c>
      <c r="K98" s="149">
        <v>0</v>
      </c>
      <c r="L98" s="149">
        <v>0</v>
      </c>
      <c r="M98" s="149">
        <v>0</v>
      </c>
      <c r="N98" s="149">
        <f>K98+L98</f>
        <v>0</v>
      </c>
    </row>
    <row r="99" spans="1:14" ht="22.5" customHeight="1">
      <c r="A99" s="92">
        <v>3100</v>
      </c>
      <c r="B99" s="93" t="s">
        <v>75</v>
      </c>
      <c r="C99" s="149">
        <v>0</v>
      </c>
      <c r="D99" s="149">
        <v>0</v>
      </c>
      <c r="E99" s="149">
        <v>0</v>
      </c>
      <c r="F99" s="149">
        <f aca="true" t="shared" si="4" ref="F99:F118">C99+D99</f>
        <v>0</v>
      </c>
      <c r="G99" s="149">
        <v>0</v>
      </c>
      <c r="H99" s="149">
        <v>0</v>
      </c>
      <c r="I99" s="149">
        <v>0</v>
      </c>
      <c r="J99" s="149">
        <f aca="true" t="shared" si="5" ref="J99:J118">G99+H99</f>
        <v>0</v>
      </c>
      <c r="K99" s="149">
        <v>0</v>
      </c>
      <c r="L99" s="149">
        <v>0</v>
      </c>
      <c r="M99" s="149">
        <v>0</v>
      </c>
      <c r="N99" s="149">
        <f aca="true" t="shared" si="6" ref="N99:N118">K99+L99</f>
        <v>0</v>
      </c>
    </row>
    <row r="100" spans="1:14" ht="22.5" customHeight="1">
      <c r="A100" s="95">
        <v>3110</v>
      </c>
      <c r="B100" s="96" t="s">
        <v>258</v>
      </c>
      <c r="C100" s="149">
        <v>0</v>
      </c>
      <c r="D100" s="149">
        <v>49200</v>
      </c>
      <c r="E100" s="149">
        <v>49200</v>
      </c>
      <c r="F100" s="149">
        <f t="shared" si="4"/>
        <v>49200</v>
      </c>
      <c r="G100" s="149">
        <v>0</v>
      </c>
      <c r="H100" s="149">
        <v>0</v>
      </c>
      <c r="I100" s="149">
        <v>0</v>
      </c>
      <c r="J100" s="149">
        <f t="shared" si="5"/>
        <v>0</v>
      </c>
      <c r="K100" s="149">
        <v>0</v>
      </c>
      <c r="L100" s="149">
        <v>0</v>
      </c>
      <c r="M100" s="149">
        <v>0</v>
      </c>
      <c r="N100" s="149">
        <f t="shared" si="6"/>
        <v>0</v>
      </c>
    </row>
    <row r="101" spans="1:14" ht="22.5" customHeight="1">
      <c r="A101" s="95">
        <v>3120</v>
      </c>
      <c r="B101" s="96" t="s">
        <v>259</v>
      </c>
      <c r="C101" s="149">
        <v>0</v>
      </c>
      <c r="D101" s="149">
        <v>0</v>
      </c>
      <c r="E101" s="149">
        <v>0</v>
      </c>
      <c r="F101" s="149">
        <f t="shared" si="4"/>
        <v>0</v>
      </c>
      <c r="G101" s="149">
        <v>0</v>
      </c>
      <c r="H101" s="149">
        <v>0</v>
      </c>
      <c r="I101" s="149">
        <v>0</v>
      </c>
      <c r="J101" s="149">
        <f t="shared" si="5"/>
        <v>0</v>
      </c>
      <c r="K101" s="149">
        <v>0</v>
      </c>
      <c r="L101" s="149">
        <v>0</v>
      </c>
      <c r="M101" s="149">
        <v>0</v>
      </c>
      <c r="N101" s="149">
        <f t="shared" si="6"/>
        <v>0</v>
      </c>
    </row>
    <row r="102" spans="1:14" ht="22.5" customHeight="1">
      <c r="A102" s="95">
        <v>3121</v>
      </c>
      <c r="B102" s="96" t="s">
        <v>260</v>
      </c>
      <c r="C102" s="149">
        <v>0</v>
      </c>
      <c r="D102" s="149">
        <v>0</v>
      </c>
      <c r="E102" s="149">
        <v>0</v>
      </c>
      <c r="F102" s="149">
        <f t="shared" si="4"/>
        <v>0</v>
      </c>
      <c r="G102" s="149">
        <v>0</v>
      </c>
      <c r="H102" s="149">
        <v>0</v>
      </c>
      <c r="I102" s="149">
        <v>0</v>
      </c>
      <c r="J102" s="149">
        <f t="shared" si="5"/>
        <v>0</v>
      </c>
      <c r="K102" s="149">
        <v>0</v>
      </c>
      <c r="L102" s="149">
        <v>0</v>
      </c>
      <c r="M102" s="149">
        <v>0</v>
      </c>
      <c r="N102" s="149">
        <f t="shared" si="6"/>
        <v>0</v>
      </c>
    </row>
    <row r="103" spans="1:14" ht="22.5" customHeight="1">
      <c r="A103" s="95">
        <v>3122</v>
      </c>
      <c r="B103" s="96" t="s">
        <v>261</v>
      </c>
      <c r="C103" s="149">
        <v>0</v>
      </c>
      <c r="D103" s="149">
        <v>0</v>
      </c>
      <c r="E103" s="149">
        <v>0</v>
      </c>
      <c r="F103" s="149">
        <f t="shared" si="4"/>
        <v>0</v>
      </c>
      <c r="G103" s="149">
        <v>0</v>
      </c>
      <c r="H103" s="149">
        <v>0</v>
      </c>
      <c r="I103" s="149">
        <v>0</v>
      </c>
      <c r="J103" s="149">
        <f t="shared" si="5"/>
        <v>0</v>
      </c>
      <c r="K103" s="149">
        <v>0</v>
      </c>
      <c r="L103" s="149">
        <v>0</v>
      </c>
      <c r="M103" s="149">
        <v>0</v>
      </c>
      <c r="N103" s="149">
        <f t="shared" si="6"/>
        <v>0</v>
      </c>
    </row>
    <row r="104" spans="1:14" ht="22.5" customHeight="1">
      <c r="A104" s="95">
        <v>3130</v>
      </c>
      <c r="B104" s="96" t="s">
        <v>262</v>
      </c>
      <c r="C104" s="149">
        <v>0</v>
      </c>
      <c r="D104" s="149">
        <v>0</v>
      </c>
      <c r="E104" s="149">
        <v>0</v>
      </c>
      <c r="F104" s="149">
        <f t="shared" si="4"/>
        <v>0</v>
      </c>
      <c r="G104" s="149">
        <v>0</v>
      </c>
      <c r="H104" s="149">
        <v>0</v>
      </c>
      <c r="I104" s="149">
        <v>0</v>
      </c>
      <c r="J104" s="149">
        <f t="shared" si="5"/>
        <v>0</v>
      </c>
      <c r="K104" s="149">
        <v>0</v>
      </c>
      <c r="L104" s="149">
        <v>0</v>
      </c>
      <c r="M104" s="149">
        <v>0</v>
      </c>
      <c r="N104" s="149">
        <f t="shared" si="6"/>
        <v>0</v>
      </c>
    </row>
    <row r="105" spans="1:14" ht="22.5" customHeight="1">
      <c r="A105" s="95">
        <v>3131</v>
      </c>
      <c r="B105" s="96" t="s">
        <v>263</v>
      </c>
      <c r="C105" s="149">
        <v>0</v>
      </c>
      <c r="D105" s="149">
        <v>0</v>
      </c>
      <c r="E105" s="149">
        <v>0</v>
      </c>
      <c r="F105" s="149">
        <f t="shared" si="4"/>
        <v>0</v>
      </c>
      <c r="G105" s="149">
        <v>0</v>
      </c>
      <c r="H105" s="149">
        <v>0</v>
      </c>
      <c r="I105" s="149">
        <v>0</v>
      </c>
      <c r="J105" s="149">
        <f t="shared" si="5"/>
        <v>0</v>
      </c>
      <c r="K105" s="149">
        <v>0</v>
      </c>
      <c r="L105" s="149">
        <v>0</v>
      </c>
      <c r="M105" s="149">
        <v>0</v>
      </c>
      <c r="N105" s="149">
        <f t="shared" si="6"/>
        <v>0</v>
      </c>
    </row>
    <row r="106" spans="1:14" ht="22.5" customHeight="1">
      <c r="A106" s="95">
        <v>3132</v>
      </c>
      <c r="B106" s="96" t="s">
        <v>264</v>
      </c>
      <c r="C106" s="149">
        <v>0</v>
      </c>
      <c r="D106" s="149">
        <v>0</v>
      </c>
      <c r="E106" s="149">
        <v>0</v>
      </c>
      <c r="F106" s="149">
        <f t="shared" si="4"/>
        <v>0</v>
      </c>
      <c r="G106" s="149">
        <v>0</v>
      </c>
      <c r="H106" s="149">
        <v>0</v>
      </c>
      <c r="I106" s="149">
        <v>0</v>
      </c>
      <c r="J106" s="149">
        <f t="shared" si="5"/>
        <v>0</v>
      </c>
      <c r="K106" s="149">
        <v>0</v>
      </c>
      <c r="L106" s="149">
        <v>0</v>
      </c>
      <c r="M106" s="149">
        <v>0</v>
      </c>
      <c r="N106" s="149">
        <f t="shared" si="6"/>
        <v>0</v>
      </c>
    </row>
    <row r="107" spans="1:14" ht="22.5" customHeight="1">
      <c r="A107" s="95">
        <v>3140</v>
      </c>
      <c r="B107" s="96" t="s">
        <v>265</v>
      </c>
      <c r="C107" s="149">
        <v>0</v>
      </c>
      <c r="D107" s="149">
        <v>0</v>
      </c>
      <c r="E107" s="149">
        <v>0</v>
      </c>
      <c r="F107" s="149">
        <f t="shared" si="4"/>
        <v>0</v>
      </c>
      <c r="G107" s="149">
        <v>0</v>
      </c>
      <c r="H107" s="149">
        <v>0</v>
      </c>
      <c r="I107" s="149">
        <v>0</v>
      </c>
      <c r="J107" s="149">
        <f t="shared" si="5"/>
        <v>0</v>
      </c>
      <c r="K107" s="149">
        <v>0</v>
      </c>
      <c r="L107" s="149">
        <v>0</v>
      </c>
      <c r="M107" s="149">
        <v>0</v>
      </c>
      <c r="N107" s="149">
        <f t="shared" si="6"/>
        <v>0</v>
      </c>
    </row>
    <row r="108" spans="1:14" ht="22.5" customHeight="1">
      <c r="A108" s="95">
        <v>3141</v>
      </c>
      <c r="B108" s="96" t="s">
        <v>266</v>
      </c>
      <c r="C108" s="149">
        <v>0</v>
      </c>
      <c r="D108" s="149">
        <v>0</v>
      </c>
      <c r="E108" s="149">
        <v>0</v>
      </c>
      <c r="F108" s="149">
        <f t="shared" si="4"/>
        <v>0</v>
      </c>
      <c r="G108" s="149">
        <v>0</v>
      </c>
      <c r="H108" s="149">
        <v>0</v>
      </c>
      <c r="I108" s="149">
        <v>0</v>
      </c>
      <c r="J108" s="149">
        <f t="shared" si="5"/>
        <v>0</v>
      </c>
      <c r="K108" s="149">
        <v>0</v>
      </c>
      <c r="L108" s="149">
        <v>0</v>
      </c>
      <c r="M108" s="149">
        <v>0</v>
      </c>
      <c r="N108" s="149">
        <f t="shared" si="6"/>
        <v>0</v>
      </c>
    </row>
    <row r="109" spans="1:14" ht="22.5" customHeight="1">
      <c r="A109" s="95">
        <v>3142</v>
      </c>
      <c r="B109" s="96" t="s">
        <v>267</v>
      </c>
      <c r="C109" s="149">
        <v>0</v>
      </c>
      <c r="D109" s="149">
        <v>0</v>
      </c>
      <c r="E109" s="149">
        <v>0</v>
      </c>
      <c r="F109" s="149">
        <f t="shared" si="4"/>
        <v>0</v>
      </c>
      <c r="G109" s="149">
        <v>0</v>
      </c>
      <c r="H109" s="149">
        <v>0</v>
      </c>
      <c r="I109" s="149">
        <v>0</v>
      </c>
      <c r="J109" s="149">
        <f t="shared" si="5"/>
        <v>0</v>
      </c>
      <c r="K109" s="149">
        <v>0</v>
      </c>
      <c r="L109" s="149">
        <v>0</v>
      </c>
      <c r="M109" s="149">
        <v>0</v>
      </c>
      <c r="N109" s="149">
        <f t="shared" si="6"/>
        <v>0</v>
      </c>
    </row>
    <row r="110" spans="1:14" ht="22.5" customHeight="1">
      <c r="A110" s="95">
        <v>3143</v>
      </c>
      <c r="B110" s="96" t="s">
        <v>268</v>
      </c>
      <c r="C110" s="149">
        <v>0</v>
      </c>
      <c r="D110" s="149">
        <v>0</v>
      </c>
      <c r="E110" s="149">
        <v>0</v>
      </c>
      <c r="F110" s="149">
        <f t="shared" si="4"/>
        <v>0</v>
      </c>
      <c r="G110" s="149">
        <v>0</v>
      </c>
      <c r="H110" s="149">
        <v>0</v>
      </c>
      <c r="I110" s="149">
        <v>0</v>
      </c>
      <c r="J110" s="149">
        <f t="shared" si="5"/>
        <v>0</v>
      </c>
      <c r="K110" s="149">
        <v>0</v>
      </c>
      <c r="L110" s="149">
        <v>0</v>
      </c>
      <c r="M110" s="149">
        <v>0</v>
      </c>
      <c r="N110" s="149">
        <f t="shared" si="6"/>
        <v>0</v>
      </c>
    </row>
    <row r="111" spans="1:14" ht="22.5" customHeight="1">
      <c r="A111" s="95">
        <v>3150</v>
      </c>
      <c r="B111" s="96" t="s">
        <v>269</v>
      </c>
      <c r="C111" s="149">
        <v>0</v>
      </c>
      <c r="D111" s="149">
        <v>0</v>
      </c>
      <c r="E111" s="149">
        <v>0</v>
      </c>
      <c r="F111" s="149">
        <f t="shared" si="4"/>
        <v>0</v>
      </c>
      <c r="G111" s="149">
        <v>0</v>
      </c>
      <c r="H111" s="149">
        <v>0</v>
      </c>
      <c r="I111" s="149">
        <v>0</v>
      </c>
      <c r="J111" s="149">
        <f t="shared" si="5"/>
        <v>0</v>
      </c>
      <c r="K111" s="149">
        <v>0</v>
      </c>
      <c r="L111" s="149">
        <v>0</v>
      </c>
      <c r="M111" s="149">
        <v>0</v>
      </c>
      <c r="N111" s="149">
        <f t="shared" si="6"/>
        <v>0</v>
      </c>
    </row>
    <row r="112" spans="1:14" ht="22.5" customHeight="1">
      <c r="A112" s="95">
        <v>3160</v>
      </c>
      <c r="B112" s="96" t="s">
        <v>270</v>
      </c>
      <c r="C112" s="149">
        <v>0</v>
      </c>
      <c r="D112" s="149">
        <v>0</v>
      </c>
      <c r="E112" s="149">
        <v>0</v>
      </c>
      <c r="F112" s="149">
        <f t="shared" si="4"/>
        <v>0</v>
      </c>
      <c r="G112" s="149">
        <v>0</v>
      </c>
      <c r="H112" s="149">
        <v>0</v>
      </c>
      <c r="I112" s="149">
        <v>0</v>
      </c>
      <c r="J112" s="149">
        <f t="shared" si="5"/>
        <v>0</v>
      </c>
      <c r="K112" s="149">
        <v>0</v>
      </c>
      <c r="L112" s="149">
        <v>0</v>
      </c>
      <c r="M112" s="149">
        <v>0</v>
      </c>
      <c r="N112" s="149">
        <f t="shared" si="6"/>
        <v>0</v>
      </c>
    </row>
    <row r="113" spans="1:14" ht="22.5" customHeight="1">
      <c r="A113" s="92">
        <v>3200</v>
      </c>
      <c r="B113" s="93" t="s">
        <v>271</v>
      </c>
      <c r="C113" s="149">
        <v>0</v>
      </c>
      <c r="D113" s="149">
        <v>0</v>
      </c>
      <c r="E113" s="149">
        <v>0</v>
      </c>
      <c r="F113" s="149">
        <f t="shared" si="4"/>
        <v>0</v>
      </c>
      <c r="G113" s="149">
        <v>0</v>
      </c>
      <c r="H113" s="149">
        <v>0</v>
      </c>
      <c r="I113" s="149">
        <v>0</v>
      </c>
      <c r="J113" s="149">
        <f t="shared" si="5"/>
        <v>0</v>
      </c>
      <c r="K113" s="149">
        <v>0</v>
      </c>
      <c r="L113" s="149">
        <v>0</v>
      </c>
      <c r="M113" s="149">
        <v>0</v>
      </c>
      <c r="N113" s="149">
        <f t="shared" si="6"/>
        <v>0</v>
      </c>
    </row>
    <row r="114" spans="1:14" ht="22.5" customHeight="1">
      <c r="A114" s="95">
        <v>3210</v>
      </c>
      <c r="B114" s="96" t="s">
        <v>272</v>
      </c>
      <c r="C114" s="149">
        <v>0</v>
      </c>
      <c r="D114" s="149">
        <v>0</v>
      </c>
      <c r="E114" s="149">
        <v>0</v>
      </c>
      <c r="F114" s="149">
        <f t="shared" si="4"/>
        <v>0</v>
      </c>
      <c r="G114" s="149">
        <v>0</v>
      </c>
      <c r="H114" s="149">
        <v>0</v>
      </c>
      <c r="I114" s="149">
        <v>0</v>
      </c>
      <c r="J114" s="149">
        <f t="shared" si="5"/>
        <v>0</v>
      </c>
      <c r="K114" s="149">
        <v>0</v>
      </c>
      <c r="L114" s="149">
        <v>0</v>
      </c>
      <c r="M114" s="149">
        <v>0</v>
      </c>
      <c r="N114" s="149">
        <f t="shared" si="6"/>
        <v>0</v>
      </c>
    </row>
    <row r="115" spans="1:14" ht="30" customHeight="1">
      <c r="A115" s="95">
        <v>3220</v>
      </c>
      <c r="B115" s="96" t="s">
        <v>273</v>
      </c>
      <c r="C115" s="149">
        <v>0</v>
      </c>
      <c r="D115" s="149">
        <v>0</v>
      </c>
      <c r="E115" s="149">
        <v>0</v>
      </c>
      <c r="F115" s="149">
        <f t="shared" si="4"/>
        <v>0</v>
      </c>
      <c r="G115" s="149">
        <v>0</v>
      </c>
      <c r="H115" s="149">
        <v>0</v>
      </c>
      <c r="I115" s="149">
        <v>0</v>
      </c>
      <c r="J115" s="149">
        <f t="shared" si="5"/>
        <v>0</v>
      </c>
      <c r="K115" s="149">
        <v>0</v>
      </c>
      <c r="L115" s="149">
        <v>0</v>
      </c>
      <c r="M115" s="149">
        <v>0</v>
      </c>
      <c r="N115" s="149">
        <f t="shared" si="6"/>
        <v>0</v>
      </c>
    </row>
    <row r="116" spans="1:14" ht="30.75" customHeight="1">
      <c r="A116" s="95">
        <v>3230</v>
      </c>
      <c r="B116" s="96" t="s">
        <v>274</v>
      </c>
      <c r="C116" s="149">
        <v>0</v>
      </c>
      <c r="D116" s="149">
        <v>0</v>
      </c>
      <c r="E116" s="149">
        <v>0</v>
      </c>
      <c r="F116" s="149">
        <f t="shared" si="4"/>
        <v>0</v>
      </c>
      <c r="G116" s="149">
        <v>0</v>
      </c>
      <c r="H116" s="149">
        <v>0</v>
      </c>
      <c r="I116" s="149">
        <v>0</v>
      </c>
      <c r="J116" s="149">
        <f t="shared" si="5"/>
        <v>0</v>
      </c>
      <c r="K116" s="149">
        <v>0</v>
      </c>
      <c r="L116" s="149">
        <v>0</v>
      </c>
      <c r="M116" s="149">
        <v>0</v>
      </c>
      <c r="N116" s="149">
        <f t="shared" si="6"/>
        <v>0</v>
      </c>
    </row>
    <row r="117" spans="1:14" ht="22.5" customHeight="1">
      <c r="A117" s="95">
        <v>3240</v>
      </c>
      <c r="B117" s="96" t="s">
        <v>275</v>
      </c>
      <c r="C117" s="149">
        <v>0</v>
      </c>
      <c r="D117" s="149">
        <v>0</v>
      </c>
      <c r="E117" s="149">
        <v>0</v>
      </c>
      <c r="F117" s="149">
        <f t="shared" si="4"/>
        <v>0</v>
      </c>
      <c r="G117" s="149">
        <v>0</v>
      </c>
      <c r="H117" s="149">
        <v>0</v>
      </c>
      <c r="I117" s="149">
        <v>0</v>
      </c>
      <c r="J117" s="149">
        <f t="shared" si="5"/>
        <v>0</v>
      </c>
      <c r="K117" s="149">
        <v>0</v>
      </c>
      <c r="L117" s="149">
        <v>0</v>
      </c>
      <c r="M117" s="149">
        <v>0</v>
      </c>
      <c r="N117" s="149">
        <f t="shared" si="6"/>
        <v>0</v>
      </c>
    </row>
    <row r="118" spans="1:14" ht="12.75">
      <c r="A118" s="97"/>
      <c r="B118" s="98" t="s">
        <v>4</v>
      </c>
      <c r="C118" s="152">
        <f>SUM(C98:C117)</f>
        <v>0</v>
      </c>
      <c r="D118" s="152">
        <f>SUM(D98:D117)</f>
        <v>49200</v>
      </c>
      <c r="E118" s="152">
        <f>SUM(E98:E117)</f>
        <v>49200</v>
      </c>
      <c r="F118" s="149">
        <f t="shared" si="4"/>
        <v>49200</v>
      </c>
      <c r="G118" s="152">
        <f>SUM(G98:G117)</f>
        <v>0</v>
      </c>
      <c r="H118" s="152">
        <f>SUM(H98:H117)</f>
        <v>0</v>
      </c>
      <c r="I118" s="152">
        <f>SUM(I98:I117)</f>
        <v>0</v>
      </c>
      <c r="J118" s="149">
        <f t="shared" si="5"/>
        <v>0</v>
      </c>
      <c r="K118" s="152">
        <f>SUM(K98:K117)</f>
        <v>0</v>
      </c>
      <c r="L118" s="152">
        <f>SUM(L98:L117)</f>
        <v>0</v>
      </c>
      <c r="M118" s="152">
        <f>SUM(M98:M117)</f>
        <v>0</v>
      </c>
      <c r="N118" s="149">
        <f t="shared" si="6"/>
        <v>0</v>
      </c>
    </row>
    <row r="119" spans="1:14" ht="12.75">
      <c r="A119" s="97"/>
      <c r="B119" s="98" t="s">
        <v>4</v>
      </c>
      <c r="C119" s="152">
        <f>C97+C118</f>
        <v>2092444.94</v>
      </c>
      <c r="D119" s="152">
        <f aca="true" t="shared" si="7" ref="D119:N119">D97+D118</f>
        <v>49200</v>
      </c>
      <c r="E119" s="152">
        <f t="shared" si="7"/>
        <v>49200</v>
      </c>
      <c r="F119" s="152">
        <f t="shared" si="7"/>
        <v>2141644.94</v>
      </c>
      <c r="G119" s="152">
        <f t="shared" si="7"/>
        <v>3220200</v>
      </c>
      <c r="H119" s="152">
        <f t="shared" si="7"/>
        <v>0</v>
      </c>
      <c r="I119" s="152">
        <f t="shared" si="7"/>
        <v>0</v>
      </c>
      <c r="J119" s="152">
        <f t="shared" si="7"/>
        <v>3220200</v>
      </c>
      <c r="K119" s="152">
        <f t="shared" si="7"/>
        <v>2758000</v>
      </c>
      <c r="L119" s="152">
        <f t="shared" si="7"/>
        <v>0</v>
      </c>
      <c r="M119" s="152">
        <f t="shared" si="7"/>
        <v>0</v>
      </c>
      <c r="N119" s="152">
        <f t="shared" si="7"/>
        <v>2758000</v>
      </c>
    </row>
    <row r="120" spans="1:14" ht="15">
      <c r="A120" s="28" t="s">
        <v>139</v>
      </c>
      <c r="B120" s="28"/>
      <c r="C120" s="153"/>
      <c r="D120" s="153"/>
      <c r="E120" s="153"/>
      <c r="F120" s="153"/>
      <c r="G120" s="153"/>
      <c r="H120" s="153"/>
      <c r="I120" s="153"/>
      <c r="J120" s="153"/>
      <c r="K120" s="153"/>
      <c r="L120" s="153"/>
      <c r="M120" s="153"/>
      <c r="N120" s="153"/>
    </row>
    <row r="121" spans="1:14" ht="12.75">
      <c r="A121" s="29"/>
      <c r="B121" s="29"/>
      <c r="C121" s="154"/>
      <c r="D121" s="154"/>
      <c r="E121" s="154"/>
      <c r="F121" s="154"/>
      <c r="G121" s="154"/>
      <c r="H121" s="154"/>
      <c r="I121" s="154"/>
      <c r="J121" s="155" t="s">
        <v>173</v>
      </c>
      <c r="K121" s="154"/>
      <c r="L121" s="154"/>
      <c r="M121" s="154"/>
      <c r="N121" s="154"/>
    </row>
    <row r="122" spans="1:14" ht="12.75" customHeight="1">
      <c r="A122" s="210" t="s">
        <v>25</v>
      </c>
      <c r="B122" s="210" t="s">
        <v>0</v>
      </c>
      <c r="C122" s="212" t="s">
        <v>82</v>
      </c>
      <c r="D122" s="213"/>
      <c r="E122" s="213"/>
      <c r="F122" s="214"/>
      <c r="G122" s="212" t="s">
        <v>137</v>
      </c>
      <c r="H122" s="213"/>
      <c r="I122" s="213"/>
      <c r="J122" s="214"/>
      <c r="K122" s="154"/>
      <c r="L122" s="154"/>
      <c r="M122" s="154"/>
      <c r="N122" s="154"/>
    </row>
    <row r="123" spans="1:14" ht="36.75" customHeight="1">
      <c r="A123" s="211"/>
      <c r="B123" s="211"/>
      <c r="C123" s="156" t="s">
        <v>22</v>
      </c>
      <c r="D123" s="157" t="s">
        <v>21</v>
      </c>
      <c r="E123" s="158" t="s">
        <v>11</v>
      </c>
      <c r="F123" s="156" t="s">
        <v>12</v>
      </c>
      <c r="G123" s="156" t="s">
        <v>22</v>
      </c>
      <c r="H123" s="156" t="s">
        <v>21</v>
      </c>
      <c r="I123" s="159" t="s">
        <v>11</v>
      </c>
      <c r="J123" s="156" t="s">
        <v>12</v>
      </c>
      <c r="K123" s="154"/>
      <c r="L123" s="154"/>
      <c r="M123" s="154"/>
      <c r="N123" s="154"/>
    </row>
    <row r="124" spans="1:14" ht="13.5" thickBot="1">
      <c r="A124" s="45">
        <v>1</v>
      </c>
      <c r="B124" s="46">
        <v>2</v>
      </c>
      <c r="C124" s="160">
        <v>3</v>
      </c>
      <c r="D124" s="160">
        <v>4</v>
      </c>
      <c r="E124" s="160">
        <v>5</v>
      </c>
      <c r="F124" s="160" t="s">
        <v>27</v>
      </c>
      <c r="G124" s="160">
        <v>7</v>
      </c>
      <c r="H124" s="160">
        <v>8</v>
      </c>
      <c r="I124" s="160">
        <v>9</v>
      </c>
      <c r="J124" s="160" t="s">
        <v>28</v>
      </c>
      <c r="K124" s="154"/>
      <c r="L124" s="154"/>
      <c r="M124" s="154"/>
      <c r="N124" s="154"/>
    </row>
    <row r="125" spans="1:14" s="8" customFormat="1" ht="20.25" customHeight="1" thickTop="1">
      <c r="A125" s="92">
        <v>2000</v>
      </c>
      <c r="B125" s="93" t="s">
        <v>71</v>
      </c>
      <c r="C125" s="148">
        <f>C126+C131+C147+C150+C154+C158</f>
        <v>2777009.8</v>
      </c>
      <c r="D125" s="148">
        <f>D126+D131+D147+D150+D154+D158</f>
        <v>0</v>
      </c>
      <c r="E125" s="148">
        <f>E126+E131+E147+E150+E154+E158</f>
        <v>0</v>
      </c>
      <c r="F125" s="148">
        <f>C125+D125</f>
        <v>2777009.8</v>
      </c>
      <c r="G125" s="148">
        <f>G126+G131+G147+G150+G154+G158</f>
        <v>2794947.4594</v>
      </c>
      <c r="H125" s="148">
        <f>H126+H131+H147+H150+H154+H158</f>
        <v>0</v>
      </c>
      <c r="I125" s="148">
        <f>I126+I131+I147+I150+I154+I158</f>
        <v>0</v>
      </c>
      <c r="J125" s="148">
        <f>G125+H125</f>
        <v>2794947.4594</v>
      </c>
      <c r="K125" s="161"/>
      <c r="L125" s="161"/>
      <c r="M125" s="161"/>
      <c r="N125" s="161"/>
    </row>
    <row r="126" spans="1:14" s="8" customFormat="1" ht="20.25" customHeight="1">
      <c r="A126" s="95">
        <v>2100</v>
      </c>
      <c r="B126" s="96" t="s">
        <v>72</v>
      </c>
      <c r="C126" s="148">
        <f>C127+C130</f>
        <v>2448100</v>
      </c>
      <c r="D126" s="148">
        <f>D127+D130</f>
        <v>0</v>
      </c>
      <c r="E126" s="148">
        <f>E127+E130</f>
        <v>0</v>
      </c>
      <c r="F126" s="148">
        <f aca="true" t="shared" si="8" ref="F126:F158">C126+D126</f>
        <v>2448100</v>
      </c>
      <c r="G126" s="148">
        <f>G127+G130</f>
        <v>2448100</v>
      </c>
      <c r="H126" s="148">
        <f>H127+H130</f>
        <v>0</v>
      </c>
      <c r="I126" s="148">
        <f>I127+I130</f>
        <v>0</v>
      </c>
      <c r="J126" s="148">
        <f aca="true" t="shared" si="9" ref="J126:J159">G126+H126</f>
        <v>2448100</v>
      </c>
      <c r="K126" s="161"/>
      <c r="L126" s="161"/>
      <c r="M126" s="161"/>
      <c r="N126" s="161"/>
    </row>
    <row r="127" spans="1:14" ht="20.25" customHeight="1">
      <c r="A127" s="95">
        <v>2110</v>
      </c>
      <c r="B127" s="96" t="s">
        <v>73</v>
      </c>
      <c r="C127" s="148">
        <f>C128+C129</f>
        <v>2006600</v>
      </c>
      <c r="D127" s="148">
        <f>D128+D129</f>
        <v>0</v>
      </c>
      <c r="E127" s="148">
        <f>E128+E129</f>
        <v>0</v>
      </c>
      <c r="F127" s="148">
        <f t="shared" si="8"/>
        <v>2006600</v>
      </c>
      <c r="G127" s="148">
        <f>C127</f>
        <v>2006600</v>
      </c>
      <c r="H127" s="148">
        <f>H128+H129</f>
        <v>0</v>
      </c>
      <c r="I127" s="148">
        <f>I128+I129</f>
        <v>0</v>
      </c>
      <c r="J127" s="148">
        <f t="shared" si="9"/>
        <v>2006600</v>
      </c>
      <c r="K127" s="154"/>
      <c r="L127" s="154"/>
      <c r="M127" s="154"/>
      <c r="N127" s="154"/>
    </row>
    <row r="128" spans="1:14" ht="20.25" customHeight="1">
      <c r="A128" s="95">
        <v>2111</v>
      </c>
      <c r="B128" s="96" t="s">
        <v>227</v>
      </c>
      <c r="C128" s="148">
        <f>K66</f>
        <v>2006600</v>
      </c>
      <c r="D128" s="148">
        <v>0</v>
      </c>
      <c r="E128" s="148">
        <v>0</v>
      </c>
      <c r="F128" s="148">
        <f t="shared" si="8"/>
        <v>2006600</v>
      </c>
      <c r="G128" s="148">
        <v>0</v>
      </c>
      <c r="H128" s="148">
        <v>0</v>
      </c>
      <c r="I128" s="148">
        <v>0</v>
      </c>
      <c r="J128" s="148">
        <f t="shared" si="9"/>
        <v>0</v>
      </c>
      <c r="K128" s="154"/>
      <c r="L128" s="154"/>
      <c r="M128" s="154"/>
      <c r="N128" s="154"/>
    </row>
    <row r="129" spans="1:14" ht="20.25" customHeight="1">
      <c r="A129" s="95">
        <v>2112</v>
      </c>
      <c r="B129" s="96" t="s">
        <v>228</v>
      </c>
      <c r="C129" s="149">
        <v>0</v>
      </c>
      <c r="D129" s="149">
        <v>0</v>
      </c>
      <c r="E129" s="149">
        <v>0</v>
      </c>
      <c r="F129" s="148">
        <f t="shared" si="8"/>
        <v>0</v>
      </c>
      <c r="G129" s="149">
        <v>0</v>
      </c>
      <c r="H129" s="149">
        <v>0</v>
      </c>
      <c r="I129" s="149">
        <v>0</v>
      </c>
      <c r="J129" s="148">
        <f t="shared" si="9"/>
        <v>0</v>
      </c>
      <c r="K129" s="154"/>
      <c r="L129" s="154"/>
      <c r="M129" s="154"/>
      <c r="N129" s="154"/>
    </row>
    <row r="130" spans="1:14" ht="20.25" customHeight="1">
      <c r="A130" s="95">
        <v>2120</v>
      </c>
      <c r="B130" s="96" t="s">
        <v>229</v>
      </c>
      <c r="C130" s="148">
        <f>K68</f>
        <v>441500</v>
      </c>
      <c r="D130" s="148">
        <v>0</v>
      </c>
      <c r="E130" s="148">
        <v>0</v>
      </c>
      <c r="F130" s="148">
        <f t="shared" si="8"/>
        <v>441500</v>
      </c>
      <c r="G130" s="148">
        <f>F130</f>
        <v>441500</v>
      </c>
      <c r="H130" s="148">
        <v>0</v>
      </c>
      <c r="I130" s="148">
        <v>0</v>
      </c>
      <c r="J130" s="148">
        <f t="shared" si="9"/>
        <v>441500</v>
      </c>
      <c r="K130" s="154"/>
      <c r="L130" s="154"/>
      <c r="M130" s="154"/>
      <c r="N130" s="154"/>
    </row>
    <row r="131" spans="1:14" ht="20.25" customHeight="1">
      <c r="A131" s="92">
        <v>2200</v>
      </c>
      <c r="B131" s="93" t="s">
        <v>230</v>
      </c>
      <c r="C131" s="148">
        <f>C132+C133+C134+C135+C136+C137+C138+C144</f>
        <v>325316</v>
      </c>
      <c r="D131" s="148">
        <f>D132+D133+D134+D135+D136+D137+D138+D144</f>
        <v>0</v>
      </c>
      <c r="E131" s="148">
        <f>E132+E133+E134+E135+E136+E137+E138+E144</f>
        <v>0</v>
      </c>
      <c r="F131" s="148">
        <f t="shared" si="8"/>
        <v>325316</v>
      </c>
      <c r="G131" s="148">
        <f>G132+G133+G134+G135+G136+G137+G138+G144</f>
        <v>343063.18799999997</v>
      </c>
      <c r="H131" s="148">
        <f>H132+H133+H134+H135+H136+H137+H138+H144</f>
        <v>0</v>
      </c>
      <c r="I131" s="148">
        <f>I132+I133+I134+I135+I136+I137+I138+I144</f>
        <v>0</v>
      </c>
      <c r="J131" s="148">
        <f t="shared" si="9"/>
        <v>343063.18799999997</v>
      </c>
      <c r="K131" s="154"/>
      <c r="L131" s="154"/>
      <c r="M131" s="154"/>
      <c r="N131" s="154"/>
    </row>
    <row r="132" spans="1:14" ht="25.5" customHeight="1">
      <c r="A132" s="95">
        <v>2210</v>
      </c>
      <c r="B132" s="96" t="s">
        <v>231</v>
      </c>
      <c r="C132" s="148">
        <f>K70*1.057</f>
        <v>34458.2</v>
      </c>
      <c r="D132" s="148">
        <v>0</v>
      </c>
      <c r="E132" s="148">
        <v>0</v>
      </c>
      <c r="F132" s="148">
        <f t="shared" si="8"/>
        <v>34458.2</v>
      </c>
      <c r="G132" s="148">
        <f>F132*1.053</f>
        <v>36284.484599999996</v>
      </c>
      <c r="H132" s="148">
        <v>0</v>
      </c>
      <c r="I132" s="148">
        <v>0</v>
      </c>
      <c r="J132" s="148">
        <f t="shared" si="9"/>
        <v>36284.484599999996</v>
      </c>
      <c r="K132" s="154"/>
      <c r="L132" s="154"/>
      <c r="M132" s="154"/>
      <c r="N132" s="154"/>
    </row>
    <row r="133" spans="1:14" ht="27.75" customHeight="1">
      <c r="A133" s="95">
        <v>2220</v>
      </c>
      <c r="B133" s="96" t="s">
        <v>232</v>
      </c>
      <c r="C133" s="148">
        <f aca="true" t="shared" si="10" ref="C133:C180">K71*1.057</f>
        <v>0</v>
      </c>
      <c r="D133" s="149">
        <v>0</v>
      </c>
      <c r="E133" s="149">
        <v>0</v>
      </c>
      <c r="F133" s="148">
        <f t="shared" si="8"/>
        <v>0</v>
      </c>
      <c r="G133" s="148">
        <f aca="true" t="shared" si="11" ref="G133:G158">F133*1.053</f>
        <v>0</v>
      </c>
      <c r="H133" s="149">
        <v>0</v>
      </c>
      <c r="I133" s="149">
        <v>0</v>
      </c>
      <c r="J133" s="148">
        <f t="shared" si="9"/>
        <v>0</v>
      </c>
      <c r="K133" s="154"/>
      <c r="L133" s="154"/>
      <c r="M133" s="154"/>
      <c r="N133" s="154"/>
    </row>
    <row r="134" spans="1:14" ht="20.25" customHeight="1">
      <c r="A134" s="95">
        <v>2230</v>
      </c>
      <c r="B134" s="96" t="s">
        <v>233</v>
      </c>
      <c r="C134" s="148">
        <f t="shared" si="10"/>
        <v>0</v>
      </c>
      <c r="D134" s="149">
        <v>0</v>
      </c>
      <c r="E134" s="149">
        <v>0</v>
      </c>
      <c r="F134" s="148">
        <f t="shared" si="8"/>
        <v>0</v>
      </c>
      <c r="G134" s="148">
        <f t="shared" si="11"/>
        <v>0</v>
      </c>
      <c r="H134" s="149">
        <v>0</v>
      </c>
      <c r="I134" s="149">
        <v>0</v>
      </c>
      <c r="J134" s="148">
        <f t="shared" si="9"/>
        <v>0</v>
      </c>
      <c r="K134" s="154"/>
      <c r="L134" s="154"/>
      <c r="M134" s="154"/>
      <c r="N134" s="154"/>
    </row>
    <row r="135" spans="1:14" ht="20.25" customHeight="1">
      <c r="A135" s="95">
        <v>2240</v>
      </c>
      <c r="B135" s="96" t="s">
        <v>234</v>
      </c>
      <c r="C135" s="148">
        <f t="shared" si="10"/>
        <v>213196.9</v>
      </c>
      <c r="D135" s="148">
        <v>0</v>
      </c>
      <c r="E135" s="148">
        <v>0</v>
      </c>
      <c r="F135" s="148">
        <f t="shared" si="8"/>
        <v>213196.9</v>
      </c>
      <c r="G135" s="148">
        <f t="shared" si="11"/>
        <v>224496.33569999997</v>
      </c>
      <c r="H135" s="148">
        <v>0</v>
      </c>
      <c r="I135" s="148">
        <v>0</v>
      </c>
      <c r="J135" s="148">
        <f t="shared" si="9"/>
        <v>224496.33569999997</v>
      </c>
      <c r="K135" s="154"/>
      <c r="L135" s="154"/>
      <c r="M135" s="154"/>
      <c r="N135" s="154"/>
    </row>
    <row r="136" spans="1:14" ht="20.25" customHeight="1">
      <c r="A136" s="95">
        <v>2250</v>
      </c>
      <c r="B136" s="96" t="s">
        <v>235</v>
      </c>
      <c r="C136" s="148">
        <f t="shared" si="10"/>
        <v>14480.9</v>
      </c>
      <c r="D136" s="148">
        <v>0</v>
      </c>
      <c r="E136" s="148">
        <v>0</v>
      </c>
      <c r="F136" s="148">
        <f t="shared" si="8"/>
        <v>14480.9</v>
      </c>
      <c r="G136" s="148">
        <f t="shared" si="11"/>
        <v>15248.3877</v>
      </c>
      <c r="H136" s="148">
        <v>0</v>
      </c>
      <c r="I136" s="148">
        <v>0</v>
      </c>
      <c r="J136" s="148">
        <f t="shared" si="9"/>
        <v>15248.3877</v>
      </c>
      <c r="K136" s="154"/>
      <c r="L136" s="154"/>
      <c r="M136" s="154"/>
      <c r="N136" s="154"/>
    </row>
    <row r="137" spans="1:14" ht="20.25" customHeight="1">
      <c r="A137" s="95">
        <v>2260</v>
      </c>
      <c r="B137" s="96" t="s">
        <v>236</v>
      </c>
      <c r="C137" s="148">
        <f t="shared" si="10"/>
        <v>0</v>
      </c>
      <c r="D137" s="149">
        <v>0</v>
      </c>
      <c r="E137" s="149">
        <v>0</v>
      </c>
      <c r="F137" s="148">
        <f t="shared" si="8"/>
        <v>0</v>
      </c>
      <c r="G137" s="148">
        <f t="shared" si="11"/>
        <v>0</v>
      </c>
      <c r="H137" s="149">
        <v>0</v>
      </c>
      <c r="I137" s="149">
        <v>0</v>
      </c>
      <c r="J137" s="148">
        <f t="shared" si="9"/>
        <v>0</v>
      </c>
      <c r="K137" s="154"/>
      <c r="L137" s="154"/>
      <c r="M137" s="154"/>
      <c r="N137" s="154"/>
    </row>
    <row r="138" spans="1:14" ht="24.75" customHeight="1">
      <c r="A138" s="95">
        <v>2270</v>
      </c>
      <c r="B138" s="96" t="s">
        <v>237</v>
      </c>
      <c r="C138" s="148">
        <f>C141</f>
        <v>63180.00000000001</v>
      </c>
      <c r="D138" s="148">
        <f aca="true" t="shared" si="12" ref="D138:J138">D141</f>
        <v>0</v>
      </c>
      <c r="E138" s="148">
        <f t="shared" si="12"/>
        <v>0</v>
      </c>
      <c r="F138" s="148">
        <f t="shared" si="12"/>
        <v>63180.00000000001</v>
      </c>
      <c r="G138" s="148">
        <f t="shared" si="12"/>
        <v>67033.98000000001</v>
      </c>
      <c r="H138" s="148">
        <f t="shared" si="12"/>
        <v>0</v>
      </c>
      <c r="I138" s="148">
        <f t="shared" si="12"/>
        <v>0</v>
      </c>
      <c r="J138" s="148">
        <f t="shared" si="12"/>
        <v>67033.98000000001</v>
      </c>
      <c r="K138" s="154"/>
      <c r="L138" s="154"/>
      <c r="M138" s="154"/>
      <c r="N138" s="154"/>
    </row>
    <row r="139" spans="1:14" ht="20.25" customHeight="1">
      <c r="A139" s="95">
        <v>2271</v>
      </c>
      <c r="B139" s="96" t="s">
        <v>238</v>
      </c>
      <c r="C139" s="148">
        <f t="shared" si="10"/>
        <v>0</v>
      </c>
      <c r="D139" s="148">
        <v>0</v>
      </c>
      <c r="E139" s="148">
        <v>0</v>
      </c>
      <c r="F139" s="148">
        <f t="shared" si="8"/>
        <v>0</v>
      </c>
      <c r="G139" s="148">
        <f t="shared" si="11"/>
        <v>0</v>
      </c>
      <c r="H139" s="148">
        <v>0</v>
      </c>
      <c r="I139" s="148">
        <v>0</v>
      </c>
      <c r="J139" s="148">
        <f t="shared" si="9"/>
        <v>0</v>
      </c>
      <c r="K139" s="154"/>
      <c r="L139" s="154"/>
      <c r="M139" s="154"/>
      <c r="N139" s="154"/>
    </row>
    <row r="140" spans="1:14" ht="20.25" customHeight="1">
      <c r="A140" s="95">
        <v>2272</v>
      </c>
      <c r="B140" s="96" t="s">
        <v>239</v>
      </c>
      <c r="C140" s="148">
        <f t="shared" si="10"/>
        <v>0</v>
      </c>
      <c r="D140" s="148">
        <v>0</v>
      </c>
      <c r="E140" s="148">
        <v>0</v>
      </c>
      <c r="F140" s="148">
        <f t="shared" si="8"/>
        <v>0</v>
      </c>
      <c r="G140" s="148">
        <f t="shared" si="11"/>
        <v>0</v>
      </c>
      <c r="H140" s="148">
        <v>0</v>
      </c>
      <c r="I140" s="148">
        <v>0</v>
      </c>
      <c r="J140" s="148">
        <f t="shared" si="9"/>
        <v>0</v>
      </c>
      <c r="K140" s="154"/>
      <c r="L140" s="154"/>
      <c r="M140" s="154"/>
      <c r="N140" s="154"/>
    </row>
    <row r="141" spans="1:14" ht="20.25" customHeight="1">
      <c r="A141" s="95">
        <v>2273</v>
      </c>
      <c r="B141" s="96" t="s">
        <v>240</v>
      </c>
      <c r="C141" s="148">
        <f>K79*1.08</f>
        <v>63180.00000000001</v>
      </c>
      <c r="D141" s="148">
        <v>0</v>
      </c>
      <c r="E141" s="148">
        <v>0</v>
      </c>
      <c r="F141" s="148">
        <f t="shared" si="8"/>
        <v>63180.00000000001</v>
      </c>
      <c r="G141" s="148">
        <f>F141*1.061</f>
        <v>67033.98000000001</v>
      </c>
      <c r="H141" s="148">
        <v>0</v>
      </c>
      <c r="I141" s="148">
        <v>0</v>
      </c>
      <c r="J141" s="148">
        <f t="shared" si="9"/>
        <v>67033.98000000001</v>
      </c>
      <c r="K141" s="154"/>
      <c r="L141" s="154"/>
      <c r="M141" s="154"/>
      <c r="N141" s="154"/>
    </row>
    <row r="142" spans="1:14" ht="20.25" customHeight="1">
      <c r="A142" s="95">
        <v>2274</v>
      </c>
      <c r="B142" s="96" t="s">
        <v>241</v>
      </c>
      <c r="C142" s="148">
        <f t="shared" si="10"/>
        <v>0</v>
      </c>
      <c r="D142" s="148"/>
      <c r="E142" s="148"/>
      <c r="F142" s="148">
        <f t="shared" si="8"/>
        <v>0</v>
      </c>
      <c r="G142" s="148">
        <f t="shared" si="11"/>
        <v>0</v>
      </c>
      <c r="H142" s="148"/>
      <c r="I142" s="148"/>
      <c r="J142" s="148">
        <f t="shared" si="9"/>
        <v>0</v>
      </c>
      <c r="K142" s="154"/>
      <c r="L142" s="154"/>
      <c r="M142" s="154"/>
      <c r="N142" s="154"/>
    </row>
    <row r="143" spans="1:14" ht="20.25" customHeight="1">
      <c r="A143" s="95">
        <v>2275</v>
      </c>
      <c r="B143" s="96" t="s">
        <v>242</v>
      </c>
      <c r="C143" s="148">
        <f t="shared" si="10"/>
        <v>0</v>
      </c>
      <c r="D143" s="148">
        <f>+D145+D146</f>
        <v>0</v>
      </c>
      <c r="E143" s="148">
        <f>+E145+E146</f>
        <v>0</v>
      </c>
      <c r="F143" s="148">
        <f t="shared" si="8"/>
        <v>0</v>
      </c>
      <c r="G143" s="148">
        <f t="shared" si="11"/>
        <v>0</v>
      </c>
      <c r="H143" s="148">
        <f>+H145+H146</f>
        <v>0</v>
      </c>
      <c r="I143" s="148">
        <f>+I145+I146</f>
        <v>0</v>
      </c>
      <c r="J143" s="148">
        <f t="shared" si="9"/>
        <v>0</v>
      </c>
      <c r="K143" s="154"/>
      <c r="L143" s="154"/>
      <c r="M143" s="154"/>
      <c r="N143" s="154"/>
    </row>
    <row r="144" spans="1:14" ht="20.25" customHeight="1">
      <c r="A144" s="95">
        <v>2280</v>
      </c>
      <c r="B144" s="96" t="s">
        <v>243</v>
      </c>
      <c r="C144" s="148">
        <f t="shared" si="10"/>
        <v>0</v>
      </c>
      <c r="D144" s="149">
        <v>0</v>
      </c>
      <c r="E144" s="149">
        <v>0</v>
      </c>
      <c r="F144" s="148">
        <f t="shared" si="8"/>
        <v>0</v>
      </c>
      <c r="G144" s="148">
        <f t="shared" si="11"/>
        <v>0</v>
      </c>
      <c r="H144" s="149">
        <v>0</v>
      </c>
      <c r="I144" s="149">
        <v>0</v>
      </c>
      <c r="J144" s="148">
        <f t="shared" si="9"/>
        <v>0</v>
      </c>
      <c r="K144" s="154"/>
      <c r="L144" s="154"/>
      <c r="M144" s="154"/>
      <c r="N144" s="154"/>
    </row>
    <row r="145" spans="1:14" ht="42.75" customHeight="1">
      <c r="A145" s="95">
        <v>2281</v>
      </c>
      <c r="B145" s="96" t="s">
        <v>244</v>
      </c>
      <c r="C145" s="148">
        <f t="shared" si="10"/>
        <v>0</v>
      </c>
      <c r="D145" s="149">
        <v>0</v>
      </c>
      <c r="E145" s="149">
        <v>0</v>
      </c>
      <c r="F145" s="148">
        <f t="shared" si="8"/>
        <v>0</v>
      </c>
      <c r="G145" s="148">
        <f t="shared" si="11"/>
        <v>0</v>
      </c>
      <c r="H145" s="149">
        <v>0</v>
      </c>
      <c r="I145" s="149">
        <v>0</v>
      </c>
      <c r="J145" s="148">
        <f t="shared" si="9"/>
        <v>0</v>
      </c>
      <c r="K145" s="154"/>
      <c r="L145" s="154"/>
      <c r="M145" s="154"/>
      <c r="N145" s="154"/>
    </row>
    <row r="146" spans="1:14" ht="38.25" customHeight="1">
      <c r="A146" s="95">
        <v>2282</v>
      </c>
      <c r="B146" s="96" t="s">
        <v>245</v>
      </c>
      <c r="C146" s="148">
        <f t="shared" si="10"/>
        <v>0</v>
      </c>
      <c r="D146" s="149">
        <v>0</v>
      </c>
      <c r="E146" s="149">
        <v>0</v>
      </c>
      <c r="F146" s="148">
        <f t="shared" si="8"/>
        <v>0</v>
      </c>
      <c r="G146" s="148">
        <f t="shared" si="11"/>
        <v>0</v>
      </c>
      <c r="H146" s="149">
        <v>0</v>
      </c>
      <c r="I146" s="149">
        <v>0</v>
      </c>
      <c r="J146" s="148">
        <f t="shared" si="9"/>
        <v>0</v>
      </c>
      <c r="K146" s="154"/>
      <c r="L146" s="154"/>
      <c r="M146" s="154"/>
      <c r="N146" s="154"/>
    </row>
    <row r="147" spans="1:14" ht="20.25" customHeight="1">
      <c r="A147" s="92">
        <v>2400</v>
      </c>
      <c r="B147" s="93" t="s">
        <v>246</v>
      </c>
      <c r="C147" s="148">
        <f t="shared" si="10"/>
        <v>0</v>
      </c>
      <c r="D147" s="148">
        <f>+D148+D149</f>
        <v>0</v>
      </c>
      <c r="E147" s="148">
        <f>+E148+E149</f>
        <v>0</v>
      </c>
      <c r="F147" s="148">
        <f t="shared" si="8"/>
        <v>0</v>
      </c>
      <c r="G147" s="148">
        <f t="shared" si="11"/>
        <v>0</v>
      </c>
      <c r="H147" s="148">
        <f>+H148+H149</f>
        <v>0</v>
      </c>
      <c r="I147" s="148">
        <f>+I148+I149</f>
        <v>0</v>
      </c>
      <c r="J147" s="148">
        <f t="shared" si="9"/>
        <v>0</v>
      </c>
      <c r="K147" s="154"/>
      <c r="L147" s="154"/>
      <c r="M147" s="154"/>
      <c r="N147" s="154"/>
    </row>
    <row r="148" spans="1:14" ht="30" customHeight="1">
      <c r="A148" s="95">
        <v>2410</v>
      </c>
      <c r="B148" s="96" t="s">
        <v>247</v>
      </c>
      <c r="C148" s="148">
        <f t="shared" si="10"/>
        <v>0</v>
      </c>
      <c r="D148" s="148"/>
      <c r="E148" s="148"/>
      <c r="F148" s="148">
        <f t="shared" si="8"/>
        <v>0</v>
      </c>
      <c r="G148" s="148">
        <f t="shared" si="11"/>
        <v>0</v>
      </c>
      <c r="H148" s="148"/>
      <c r="I148" s="148"/>
      <c r="J148" s="148">
        <f t="shared" si="9"/>
        <v>0</v>
      </c>
      <c r="K148" s="154"/>
      <c r="L148" s="154"/>
      <c r="M148" s="154"/>
      <c r="N148" s="154"/>
    </row>
    <row r="149" spans="1:14" ht="27.75" customHeight="1">
      <c r="A149" s="95">
        <v>2420</v>
      </c>
      <c r="B149" s="96" t="s">
        <v>248</v>
      </c>
      <c r="C149" s="148">
        <f t="shared" si="10"/>
        <v>0</v>
      </c>
      <c r="D149" s="148">
        <v>0</v>
      </c>
      <c r="E149" s="148">
        <v>0</v>
      </c>
      <c r="F149" s="148">
        <f t="shared" si="8"/>
        <v>0</v>
      </c>
      <c r="G149" s="148">
        <f t="shared" si="11"/>
        <v>0</v>
      </c>
      <c r="H149" s="148">
        <v>0</v>
      </c>
      <c r="I149" s="148">
        <v>0</v>
      </c>
      <c r="J149" s="148">
        <f t="shared" si="9"/>
        <v>0</v>
      </c>
      <c r="K149" s="154"/>
      <c r="L149" s="154"/>
      <c r="M149" s="154"/>
      <c r="N149" s="154"/>
    </row>
    <row r="150" spans="1:14" ht="20.25" customHeight="1">
      <c r="A150" s="92">
        <v>2600</v>
      </c>
      <c r="B150" s="93" t="s">
        <v>249</v>
      </c>
      <c r="C150" s="148">
        <f t="shared" si="10"/>
        <v>0</v>
      </c>
      <c r="D150" s="148">
        <f>+D151+D152+D153</f>
        <v>0</v>
      </c>
      <c r="E150" s="148">
        <f>+E151+E152+E153</f>
        <v>0</v>
      </c>
      <c r="F150" s="148">
        <f t="shared" si="8"/>
        <v>0</v>
      </c>
      <c r="G150" s="148">
        <f t="shared" si="11"/>
        <v>0</v>
      </c>
      <c r="H150" s="148">
        <f>+H151+H152+H153</f>
        <v>0</v>
      </c>
      <c r="I150" s="148">
        <f>+I151+I152+I153</f>
        <v>0</v>
      </c>
      <c r="J150" s="148">
        <f t="shared" si="9"/>
        <v>0</v>
      </c>
      <c r="K150" s="154"/>
      <c r="L150" s="154"/>
      <c r="M150" s="154"/>
      <c r="N150" s="154"/>
    </row>
    <row r="151" spans="1:14" ht="26.25" customHeight="1">
      <c r="A151" s="95">
        <v>2610</v>
      </c>
      <c r="B151" s="96" t="s">
        <v>250</v>
      </c>
      <c r="C151" s="148">
        <f t="shared" si="10"/>
        <v>0</v>
      </c>
      <c r="D151" s="149">
        <v>0</v>
      </c>
      <c r="E151" s="149">
        <v>0</v>
      </c>
      <c r="F151" s="148">
        <f t="shared" si="8"/>
        <v>0</v>
      </c>
      <c r="G151" s="148">
        <f t="shared" si="11"/>
        <v>0</v>
      </c>
      <c r="H151" s="149">
        <v>0</v>
      </c>
      <c r="I151" s="149">
        <v>0</v>
      </c>
      <c r="J151" s="148">
        <f t="shared" si="9"/>
        <v>0</v>
      </c>
      <c r="K151" s="154"/>
      <c r="L151" s="154"/>
      <c r="M151" s="154"/>
      <c r="N151" s="154"/>
    </row>
    <row r="152" spans="1:14" ht="30" customHeight="1">
      <c r="A152" s="95">
        <v>2620</v>
      </c>
      <c r="B152" s="96" t="s">
        <v>251</v>
      </c>
      <c r="C152" s="148">
        <f t="shared" si="10"/>
        <v>0</v>
      </c>
      <c r="D152" s="149">
        <v>0</v>
      </c>
      <c r="E152" s="149">
        <v>0</v>
      </c>
      <c r="F152" s="148">
        <f t="shared" si="8"/>
        <v>0</v>
      </c>
      <c r="G152" s="148">
        <f t="shared" si="11"/>
        <v>0</v>
      </c>
      <c r="H152" s="149">
        <v>0</v>
      </c>
      <c r="I152" s="149">
        <v>0</v>
      </c>
      <c r="J152" s="148">
        <f t="shared" si="9"/>
        <v>0</v>
      </c>
      <c r="K152" s="154"/>
      <c r="L152" s="154"/>
      <c r="M152" s="154"/>
      <c r="N152" s="154"/>
    </row>
    <row r="153" spans="1:14" ht="28.5" customHeight="1">
      <c r="A153" s="95">
        <v>2630</v>
      </c>
      <c r="B153" s="96" t="s">
        <v>252</v>
      </c>
      <c r="C153" s="148">
        <f t="shared" si="10"/>
        <v>0</v>
      </c>
      <c r="D153" s="149">
        <v>0</v>
      </c>
      <c r="E153" s="149">
        <v>0</v>
      </c>
      <c r="F153" s="148">
        <f t="shared" si="8"/>
        <v>0</v>
      </c>
      <c r="G153" s="148">
        <f t="shared" si="11"/>
        <v>0</v>
      </c>
      <c r="H153" s="149">
        <v>0</v>
      </c>
      <c r="I153" s="149">
        <v>0</v>
      </c>
      <c r="J153" s="148">
        <f t="shared" si="9"/>
        <v>0</v>
      </c>
      <c r="K153" s="154"/>
      <c r="L153" s="154"/>
      <c r="M153" s="154"/>
      <c r="N153" s="154"/>
    </row>
    <row r="154" spans="1:14" ht="20.25" customHeight="1">
      <c r="A154" s="92">
        <v>2700</v>
      </c>
      <c r="B154" s="93" t="s">
        <v>253</v>
      </c>
      <c r="C154" s="148">
        <f t="shared" si="10"/>
        <v>0</v>
      </c>
      <c r="D154" s="148">
        <f>+D155+D156+D157</f>
        <v>0</v>
      </c>
      <c r="E154" s="148">
        <f>+E155+E156+E157</f>
        <v>0</v>
      </c>
      <c r="F154" s="148">
        <f t="shared" si="8"/>
        <v>0</v>
      </c>
      <c r="G154" s="148">
        <f t="shared" si="11"/>
        <v>0</v>
      </c>
      <c r="H154" s="148">
        <f>+H155+H156+H157</f>
        <v>0</v>
      </c>
      <c r="I154" s="148">
        <f>+I155+I156+I157</f>
        <v>0</v>
      </c>
      <c r="J154" s="148">
        <f t="shared" si="9"/>
        <v>0</v>
      </c>
      <c r="K154" s="154"/>
      <c r="L154" s="154"/>
      <c r="M154" s="154"/>
      <c r="N154" s="154"/>
    </row>
    <row r="155" spans="1:14" ht="20.25" customHeight="1">
      <c r="A155" s="95">
        <v>2710</v>
      </c>
      <c r="B155" s="96" t="s">
        <v>254</v>
      </c>
      <c r="C155" s="148">
        <f t="shared" si="10"/>
        <v>0</v>
      </c>
      <c r="D155" s="149">
        <v>0</v>
      </c>
      <c r="E155" s="149">
        <v>0</v>
      </c>
      <c r="F155" s="148">
        <f t="shared" si="8"/>
        <v>0</v>
      </c>
      <c r="G155" s="148">
        <f t="shared" si="11"/>
        <v>0</v>
      </c>
      <c r="H155" s="149">
        <v>0</v>
      </c>
      <c r="I155" s="149">
        <v>0</v>
      </c>
      <c r="J155" s="148">
        <f t="shared" si="9"/>
        <v>0</v>
      </c>
      <c r="K155" s="154"/>
      <c r="L155" s="154"/>
      <c r="M155" s="154"/>
      <c r="N155" s="154"/>
    </row>
    <row r="156" spans="1:14" ht="20.25" customHeight="1">
      <c r="A156" s="95">
        <v>2720</v>
      </c>
      <c r="B156" s="96" t="s">
        <v>255</v>
      </c>
      <c r="C156" s="148">
        <f t="shared" si="10"/>
        <v>0</v>
      </c>
      <c r="D156" s="149">
        <v>0</v>
      </c>
      <c r="E156" s="149">
        <v>0</v>
      </c>
      <c r="F156" s="148">
        <f t="shared" si="8"/>
        <v>0</v>
      </c>
      <c r="G156" s="148">
        <f t="shared" si="11"/>
        <v>0</v>
      </c>
      <c r="H156" s="149">
        <v>0</v>
      </c>
      <c r="I156" s="149">
        <v>0</v>
      </c>
      <c r="J156" s="148">
        <f t="shared" si="9"/>
        <v>0</v>
      </c>
      <c r="K156" s="154"/>
      <c r="L156" s="154"/>
      <c r="M156" s="154"/>
      <c r="N156" s="154"/>
    </row>
    <row r="157" spans="1:14" ht="20.25" customHeight="1">
      <c r="A157" s="95">
        <v>2730</v>
      </c>
      <c r="B157" s="96" t="s">
        <v>256</v>
      </c>
      <c r="C157" s="148">
        <f t="shared" si="10"/>
        <v>0</v>
      </c>
      <c r="D157" s="149">
        <v>0</v>
      </c>
      <c r="E157" s="149">
        <v>0</v>
      </c>
      <c r="F157" s="148">
        <f t="shared" si="8"/>
        <v>0</v>
      </c>
      <c r="G157" s="148">
        <f t="shared" si="11"/>
        <v>0</v>
      </c>
      <c r="H157" s="149">
        <v>0</v>
      </c>
      <c r="I157" s="149">
        <v>0</v>
      </c>
      <c r="J157" s="148">
        <f t="shared" si="9"/>
        <v>0</v>
      </c>
      <c r="K157" s="154"/>
      <c r="L157" s="154"/>
      <c r="M157" s="154"/>
      <c r="N157" s="154"/>
    </row>
    <row r="158" spans="1:14" ht="20.25" customHeight="1">
      <c r="A158" s="92">
        <v>2800</v>
      </c>
      <c r="B158" s="93" t="s">
        <v>257</v>
      </c>
      <c r="C158" s="148">
        <f t="shared" si="10"/>
        <v>3593.7999999999997</v>
      </c>
      <c r="D158" s="149">
        <v>0</v>
      </c>
      <c r="E158" s="149">
        <v>0</v>
      </c>
      <c r="F158" s="148">
        <f t="shared" si="8"/>
        <v>3593.7999999999997</v>
      </c>
      <c r="G158" s="148">
        <f t="shared" si="11"/>
        <v>3784.2713999999996</v>
      </c>
      <c r="H158" s="149">
        <v>0</v>
      </c>
      <c r="I158" s="149">
        <v>0</v>
      </c>
      <c r="J158" s="148">
        <f t="shared" si="9"/>
        <v>3784.2713999999996</v>
      </c>
      <c r="K158" s="154"/>
      <c r="L158" s="154"/>
      <c r="M158" s="154"/>
      <c r="N158" s="154"/>
    </row>
    <row r="159" spans="1:14" ht="12.75">
      <c r="A159" s="97"/>
      <c r="B159" s="98" t="s">
        <v>4</v>
      </c>
      <c r="C159" s="150">
        <f>F159</f>
        <v>2777009.8</v>
      </c>
      <c r="D159" s="150">
        <f aca="true" t="shared" si="13" ref="D159:I159">D125</f>
        <v>0</v>
      </c>
      <c r="E159" s="150">
        <f t="shared" si="13"/>
        <v>0</v>
      </c>
      <c r="F159" s="150">
        <f t="shared" si="13"/>
        <v>2777009.8</v>
      </c>
      <c r="G159" s="150">
        <f t="shared" si="13"/>
        <v>2794947.4594</v>
      </c>
      <c r="H159" s="150">
        <f t="shared" si="13"/>
        <v>0</v>
      </c>
      <c r="I159" s="150">
        <f t="shared" si="13"/>
        <v>0</v>
      </c>
      <c r="J159" s="150">
        <f t="shared" si="9"/>
        <v>2794947.4594</v>
      </c>
      <c r="K159" s="154"/>
      <c r="L159" s="154"/>
      <c r="M159" s="154"/>
      <c r="N159" s="154"/>
    </row>
    <row r="160" spans="1:14" ht="24" customHeight="1">
      <c r="A160" s="92">
        <v>3000</v>
      </c>
      <c r="B160" s="93" t="s">
        <v>74</v>
      </c>
      <c r="C160" s="148">
        <f t="shared" si="10"/>
        <v>0</v>
      </c>
      <c r="D160" s="149">
        <v>0</v>
      </c>
      <c r="E160" s="149">
        <v>0</v>
      </c>
      <c r="F160" s="149">
        <f>C160+D160</f>
        <v>0</v>
      </c>
      <c r="G160" s="149">
        <v>0</v>
      </c>
      <c r="H160" s="149">
        <v>0</v>
      </c>
      <c r="I160" s="149">
        <v>0</v>
      </c>
      <c r="J160" s="149">
        <f>G160+H160</f>
        <v>0</v>
      </c>
      <c r="K160" s="154"/>
      <c r="L160" s="154"/>
      <c r="M160" s="154"/>
      <c r="N160" s="154"/>
    </row>
    <row r="161" spans="1:14" ht="24" customHeight="1">
      <c r="A161" s="92">
        <v>3100</v>
      </c>
      <c r="B161" s="93" t="s">
        <v>75</v>
      </c>
      <c r="C161" s="148">
        <f t="shared" si="10"/>
        <v>0</v>
      </c>
      <c r="D161" s="149">
        <v>0</v>
      </c>
      <c r="E161" s="149">
        <v>0</v>
      </c>
      <c r="F161" s="149">
        <f aca="true" t="shared" si="14" ref="F161:F180">C161+D161</f>
        <v>0</v>
      </c>
      <c r="G161" s="149">
        <v>0</v>
      </c>
      <c r="H161" s="149">
        <v>0</v>
      </c>
      <c r="I161" s="149">
        <v>0</v>
      </c>
      <c r="J161" s="149">
        <f aca="true" t="shared" si="15" ref="J161:J180">G161+H161</f>
        <v>0</v>
      </c>
      <c r="K161" s="154"/>
      <c r="L161" s="154"/>
      <c r="M161" s="154"/>
      <c r="N161" s="154"/>
    </row>
    <row r="162" spans="1:14" ht="24" customHeight="1">
      <c r="A162" s="95">
        <v>3110</v>
      </c>
      <c r="B162" s="96" t="s">
        <v>258</v>
      </c>
      <c r="C162" s="148">
        <f t="shared" si="10"/>
        <v>0</v>
      </c>
      <c r="D162" s="149">
        <v>0</v>
      </c>
      <c r="E162" s="149">
        <v>0</v>
      </c>
      <c r="F162" s="149">
        <f t="shared" si="14"/>
        <v>0</v>
      </c>
      <c r="G162" s="149">
        <v>0</v>
      </c>
      <c r="H162" s="149">
        <v>0</v>
      </c>
      <c r="I162" s="149">
        <v>0</v>
      </c>
      <c r="J162" s="149">
        <f t="shared" si="15"/>
        <v>0</v>
      </c>
      <c r="K162" s="154"/>
      <c r="L162" s="154"/>
      <c r="M162" s="154"/>
      <c r="N162" s="154"/>
    </row>
    <row r="163" spans="1:14" ht="24" customHeight="1">
      <c r="A163" s="95">
        <v>3120</v>
      </c>
      <c r="B163" s="96" t="s">
        <v>259</v>
      </c>
      <c r="C163" s="148">
        <f t="shared" si="10"/>
        <v>0</v>
      </c>
      <c r="D163" s="149">
        <v>0</v>
      </c>
      <c r="E163" s="149">
        <v>0</v>
      </c>
      <c r="F163" s="149">
        <f t="shared" si="14"/>
        <v>0</v>
      </c>
      <c r="G163" s="149">
        <v>0</v>
      </c>
      <c r="H163" s="149">
        <v>0</v>
      </c>
      <c r="I163" s="149">
        <v>0</v>
      </c>
      <c r="J163" s="149">
        <f t="shared" si="15"/>
        <v>0</v>
      </c>
      <c r="K163" s="154"/>
      <c r="L163" s="154"/>
      <c r="M163" s="154"/>
      <c r="N163" s="154"/>
    </row>
    <row r="164" spans="1:14" ht="24" customHeight="1">
      <c r="A164" s="95">
        <v>3121</v>
      </c>
      <c r="B164" s="96" t="s">
        <v>260</v>
      </c>
      <c r="C164" s="148">
        <f t="shared" si="10"/>
        <v>0</v>
      </c>
      <c r="D164" s="149">
        <v>0</v>
      </c>
      <c r="E164" s="149">
        <v>0</v>
      </c>
      <c r="F164" s="149">
        <f t="shared" si="14"/>
        <v>0</v>
      </c>
      <c r="G164" s="149">
        <v>0</v>
      </c>
      <c r="H164" s="149">
        <v>0</v>
      </c>
      <c r="I164" s="149">
        <v>0</v>
      </c>
      <c r="J164" s="149">
        <f t="shared" si="15"/>
        <v>0</v>
      </c>
      <c r="K164" s="154"/>
      <c r="L164" s="154"/>
      <c r="M164" s="154"/>
      <c r="N164" s="154"/>
    </row>
    <row r="165" spans="1:14" ht="24" customHeight="1">
      <c r="A165" s="95">
        <v>3122</v>
      </c>
      <c r="B165" s="96" t="s">
        <v>261</v>
      </c>
      <c r="C165" s="148">
        <f t="shared" si="10"/>
        <v>0</v>
      </c>
      <c r="D165" s="149">
        <v>0</v>
      </c>
      <c r="E165" s="149">
        <v>0</v>
      </c>
      <c r="F165" s="149">
        <f t="shared" si="14"/>
        <v>0</v>
      </c>
      <c r="G165" s="149">
        <v>0</v>
      </c>
      <c r="H165" s="149">
        <v>0</v>
      </c>
      <c r="I165" s="149">
        <v>0</v>
      </c>
      <c r="J165" s="149">
        <f t="shared" si="15"/>
        <v>0</v>
      </c>
      <c r="K165" s="154"/>
      <c r="L165" s="154"/>
      <c r="M165" s="154"/>
      <c r="N165" s="154"/>
    </row>
    <row r="166" spans="1:14" ht="24" customHeight="1">
      <c r="A166" s="95">
        <v>3130</v>
      </c>
      <c r="B166" s="96" t="s">
        <v>262</v>
      </c>
      <c r="C166" s="148">
        <f t="shared" si="10"/>
        <v>0</v>
      </c>
      <c r="D166" s="149">
        <v>0</v>
      </c>
      <c r="E166" s="149">
        <v>0</v>
      </c>
      <c r="F166" s="149">
        <f t="shared" si="14"/>
        <v>0</v>
      </c>
      <c r="G166" s="149">
        <v>0</v>
      </c>
      <c r="H166" s="149">
        <v>0</v>
      </c>
      <c r="I166" s="149">
        <v>0</v>
      </c>
      <c r="J166" s="149">
        <f t="shared" si="15"/>
        <v>0</v>
      </c>
      <c r="K166" s="154"/>
      <c r="L166" s="154"/>
      <c r="M166" s="154"/>
      <c r="N166" s="154"/>
    </row>
    <row r="167" spans="1:14" ht="24" customHeight="1">
      <c r="A167" s="95">
        <v>3131</v>
      </c>
      <c r="B167" s="96" t="s">
        <v>263</v>
      </c>
      <c r="C167" s="148">
        <f t="shared" si="10"/>
        <v>0</v>
      </c>
      <c r="D167" s="149">
        <v>0</v>
      </c>
      <c r="E167" s="149">
        <v>0</v>
      </c>
      <c r="F167" s="149">
        <f t="shared" si="14"/>
        <v>0</v>
      </c>
      <c r="G167" s="149">
        <v>0</v>
      </c>
      <c r="H167" s="149">
        <v>0</v>
      </c>
      <c r="I167" s="149">
        <v>0</v>
      </c>
      <c r="J167" s="149">
        <f t="shared" si="15"/>
        <v>0</v>
      </c>
      <c r="K167" s="154"/>
      <c r="L167" s="154"/>
      <c r="M167" s="154"/>
      <c r="N167" s="154"/>
    </row>
    <row r="168" spans="1:14" ht="24" customHeight="1">
      <c r="A168" s="95">
        <v>3132</v>
      </c>
      <c r="B168" s="96" t="s">
        <v>264</v>
      </c>
      <c r="C168" s="148">
        <f t="shared" si="10"/>
        <v>0</v>
      </c>
      <c r="D168" s="149">
        <v>0</v>
      </c>
      <c r="E168" s="149">
        <v>0</v>
      </c>
      <c r="F168" s="149">
        <f t="shared" si="14"/>
        <v>0</v>
      </c>
      <c r="G168" s="149">
        <v>0</v>
      </c>
      <c r="H168" s="149">
        <v>0</v>
      </c>
      <c r="I168" s="149">
        <v>0</v>
      </c>
      <c r="J168" s="149">
        <f t="shared" si="15"/>
        <v>0</v>
      </c>
      <c r="K168" s="154"/>
      <c r="L168" s="154"/>
      <c r="M168" s="154"/>
      <c r="N168" s="154"/>
    </row>
    <row r="169" spans="1:14" ht="24" customHeight="1">
      <c r="A169" s="95">
        <v>3140</v>
      </c>
      <c r="B169" s="96" t="s">
        <v>265</v>
      </c>
      <c r="C169" s="148">
        <f t="shared" si="10"/>
        <v>0</v>
      </c>
      <c r="D169" s="149">
        <v>0</v>
      </c>
      <c r="E169" s="149">
        <v>0</v>
      </c>
      <c r="F169" s="149">
        <f t="shared" si="14"/>
        <v>0</v>
      </c>
      <c r="G169" s="149">
        <v>0</v>
      </c>
      <c r="H169" s="149">
        <v>0</v>
      </c>
      <c r="I169" s="149">
        <v>0</v>
      </c>
      <c r="J169" s="149">
        <f t="shared" si="15"/>
        <v>0</v>
      </c>
      <c r="K169" s="154"/>
      <c r="L169" s="154"/>
      <c r="M169" s="154"/>
      <c r="N169" s="154"/>
    </row>
    <row r="170" spans="1:14" ht="24" customHeight="1">
      <c r="A170" s="95">
        <v>3141</v>
      </c>
      <c r="B170" s="96" t="s">
        <v>266</v>
      </c>
      <c r="C170" s="148">
        <f t="shared" si="10"/>
        <v>0</v>
      </c>
      <c r="D170" s="149">
        <v>0</v>
      </c>
      <c r="E170" s="149">
        <v>0</v>
      </c>
      <c r="F170" s="149">
        <f t="shared" si="14"/>
        <v>0</v>
      </c>
      <c r="G170" s="149">
        <v>0</v>
      </c>
      <c r="H170" s="149">
        <v>0</v>
      </c>
      <c r="I170" s="149">
        <v>0</v>
      </c>
      <c r="J170" s="149">
        <f t="shared" si="15"/>
        <v>0</v>
      </c>
      <c r="K170" s="154"/>
      <c r="L170" s="154"/>
      <c r="M170" s="154"/>
      <c r="N170" s="154"/>
    </row>
    <row r="171" spans="1:14" ht="24" customHeight="1">
      <c r="A171" s="95">
        <v>3142</v>
      </c>
      <c r="B171" s="96" t="s">
        <v>267</v>
      </c>
      <c r="C171" s="148">
        <f t="shared" si="10"/>
        <v>0</v>
      </c>
      <c r="D171" s="149">
        <v>0</v>
      </c>
      <c r="E171" s="149">
        <v>0</v>
      </c>
      <c r="F171" s="149">
        <f t="shared" si="14"/>
        <v>0</v>
      </c>
      <c r="G171" s="149">
        <v>0</v>
      </c>
      <c r="H171" s="149">
        <v>0</v>
      </c>
      <c r="I171" s="149">
        <v>0</v>
      </c>
      <c r="J171" s="149">
        <f t="shared" si="15"/>
        <v>0</v>
      </c>
      <c r="K171" s="154"/>
      <c r="L171" s="154"/>
      <c r="M171" s="154"/>
      <c r="N171" s="154"/>
    </row>
    <row r="172" spans="1:14" ht="24" customHeight="1">
      <c r="A172" s="95">
        <v>3143</v>
      </c>
      <c r="B172" s="96" t="s">
        <v>268</v>
      </c>
      <c r="C172" s="148">
        <f t="shared" si="10"/>
        <v>0</v>
      </c>
      <c r="D172" s="149">
        <v>0</v>
      </c>
      <c r="E172" s="149">
        <v>0</v>
      </c>
      <c r="F172" s="149">
        <f t="shared" si="14"/>
        <v>0</v>
      </c>
      <c r="G172" s="149">
        <v>0</v>
      </c>
      <c r="H172" s="149">
        <v>0</v>
      </c>
      <c r="I172" s="149">
        <v>0</v>
      </c>
      <c r="J172" s="149">
        <f t="shared" si="15"/>
        <v>0</v>
      </c>
      <c r="K172" s="154"/>
      <c r="L172" s="154"/>
      <c r="M172" s="154"/>
      <c r="N172" s="154"/>
    </row>
    <row r="173" spans="1:14" ht="24" customHeight="1">
      <c r="A173" s="95">
        <v>3150</v>
      </c>
      <c r="B173" s="96" t="s">
        <v>269</v>
      </c>
      <c r="C173" s="148">
        <f t="shared" si="10"/>
        <v>0</v>
      </c>
      <c r="D173" s="149">
        <v>0</v>
      </c>
      <c r="E173" s="149">
        <v>0</v>
      </c>
      <c r="F173" s="149">
        <f t="shared" si="14"/>
        <v>0</v>
      </c>
      <c r="G173" s="149">
        <v>0</v>
      </c>
      <c r="H173" s="149">
        <v>0</v>
      </c>
      <c r="I173" s="149">
        <v>0</v>
      </c>
      <c r="J173" s="149">
        <f t="shared" si="15"/>
        <v>0</v>
      </c>
      <c r="K173" s="154"/>
      <c r="L173" s="154"/>
      <c r="M173" s="154"/>
      <c r="N173" s="154"/>
    </row>
    <row r="174" spans="1:14" ht="24" customHeight="1">
      <c r="A174" s="95">
        <v>3160</v>
      </c>
      <c r="B174" s="96" t="s">
        <v>270</v>
      </c>
      <c r="C174" s="148">
        <f t="shared" si="10"/>
        <v>0</v>
      </c>
      <c r="D174" s="149">
        <v>0</v>
      </c>
      <c r="E174" s="149">
        <v>0</v>
      </c>
      <c r="F174" s="149">
        <f t="shared" si="14"/>
        <v>0</v>
      </c>
      <c r="G174" s="149">
        <v>0</v>
      </c>
      <c r="H174" s="149">
        <v>0</v>
      </c>
      <c r="I174" s="149">
        <v>0</v>
      </c>
      <c r="J174" s="149">
        <f t="shared" si="15"/>
        <v>0</v>
      </c>
      <c r="K174" s="154"/>
      <c r="L174" s="154"/>
      <c r="M174" s="154"/>
      <c r="N174" s="154"/>
    </row>
    <row r="175" spans="1:14" ht="24" customHeight="1">
      <c r="A175" s="92">
        <v>3200</v>
      </c>
      <c r="B175" s="93" t="s">
        <v>271</v>
      </c>
      <c r="C175" s="148">
        <f t="shared" si="10"/>
        <v>0</v>
      </c>
      <c r="D175" s="149">
        <v>0</v>
      </c>
      <c r="E175" s="149">
        <v>0</v>
      </c>
      <c r="F175" s="149">
        <f t="shared" si="14"/>
        <v>0</v>
      </c>
      <c r="G175" s="149">
        <v>0</v>
      </c>
      <c r="H175" s="149">
        <v>0</v>
      </c>
      <c r="I175" s="149">
        <v>0</v>
      </c>
      <c r="J175" s="149">
        <f t="shared" si="15"/>
        <v>0</v>
      </c>
      <c r="K175" s="154"/>
      <c r="L175" s="154"/>
      <c r="M175" s="154"/>
      <c r="N175" s="154"/>
    </row>
    <row r="176" spans="1:14" ht="24" customHeight="1">
      <c r="A176" s="95">
        <v>3210</v>
      </c>
      <c r="B176" s="96" t="s">
        <v>272</v>
      </c>
      <c r="C176" s="148">
        <f t="shared" si="10"/>
        <v>0</v>
      </c>
      <c r="D176" s="149">
        <v>0</v>
      </c>
      <c r="E176" s="149">
        <v>0</v>
      </c>
      <c r="F176" s="149">
        <f t="shared" si="14"/>
        <v>0</v>
      </c>
      <c r="G176" s="149">
        <v>0</v>
      </c>
      <c r="H176" s="149">
        <v>0</v>
      </c>
      <c r="I176" s="149">
        <v>0</v>
      </c>
      <c r="J176" s="149">
        <f t="shared" si="15"/>
        <v>0</v>
      </c>
      <c r="K176" s="154"/>
      <c r="L176" s="154"/>
      <c r="M176" s="154"/>
      <c r="N176" s="154"/>
    </row>
    <row r="177" spans="1:14" ht="24" customHeight="1">
      <c r="A177" s="95">
        <v>3220</v>
      </c>
      <c r="B177" s="96" t="s">
        <v>273</v>
      </c>
      <c r="C177" s="148">
        <f t="shared" si="10"/>
        <v>0</v>
      </c>
      <c r="D177" s="149">
        <v>0</v>
      </c>
      <c r="E177" s="149">
        <v>0</v>
      </c>
      <c r="F177" s="149">
        <f t="shared" si="14"/>
        <v>0</v>
      </c>
      <c r="G177" s="149">
        <v>0</v>
      </c>
      <c r="H177" s="149">
        <v>0</v>
      </c>
      <c r="I177" s="149">
        <v>0</v>
      </c>
      <c r="J177" s="149">
        <f t="shared" si="15"/>
        <v>0</v>
      </c>
      <c r="K177" s="154"/>
      <c r="L177" s="154"/>
      <c r="M177" s="154"/>
      <c r="N177" s="154"/>
    </row>
    <row r="178" spans="1:14" ht="24" customHeight="1">
      <c r="A178" s="95">
        <v>3230</v>
      </c>
      <c r="B178" s="96" t="s">
        <v>274</v>
      </c>
      <c r="C178" s="148">
        <f t="shared" si="10"/>
        <v>0</v>
      </c>
      <c r="D178" s="149">
        <v>0</v>
      </c>
      <c r="E178" s="149">
        <v>0</v>
      </c>
      <c r="F178" s="149">
        <f t="shared" si="14"/>
        <v>0</v>
      </c>
      <c r="G178" s="149">
        <v>0</v>
      </c>
      <c r="H178" s="149">
        <v>0</v>
      </c>
      <c r="I178" s="149">
        <v>0</v>
      </c>
      <c r="J178" s="149">
        <f t="shared" si="15"/>
        <v>0</v>
      </c>
      <c r="K178" s="154"/>
      <c r="L178" s="154"/>
      <c r="M178" s="154"/>
      <c r="N178" s="154"/>
    </row>
    <row r="179" spans="1:14" ht="24" customHeight="1">
      <c r="A179" s="95">
        <v>3240</v>
      </c>
      <c r="B179" s="96" t="s">
        <v>275</v>
      </c>
      <c r="C179" s="148">
        <f t="shared" si="10"/>
        <v>0</v>
      </c>
      <c r="D179" s="149">
        <v>0</v>
      </c>
      <c r="E179" s="149">
        <v>0</v>
      </c>
      <c r="F179" s="149">
        <f t="shared" si="14"/>
        <v>0</v>
      </c>
      <c r="G179" s="149">
        <v>0</v>
      </c>
      <c r="H179" s="149">
        <v>0</v>
      </c>
      <c r="I179" s="149">
        <v>0</v>
      </c>
      <c r="J179" s="149">
        <f t="shared" si="15"/>
        <v>0</v>
      </c>
      <c r="K179" s="154"/>
      <c r="L179" s="154"/>
      <c r="M179" s="154"/>
      <c r="N179" s="154"/>
    </row>
    <row r="180" spans="1:14" ht="12.75" hidden="1">
      <c r="A180" s="97"/>
      <c r="B180" s="98" t="s">
        <v>4</v>
      </c>
      <c r="C180" s="148">
        <f t="shared" si="10"/>
        <v>0</v>
      </c>
      <c r="D180" s="152">
        <f>SUM(D160:D179)</f>
        <v>0</v>
      </c>
      <c r="E180" s="152">
        <f>SUM(E160:E179)</f>
        <v>0</v>
      </c>
      <c r="F180" s="149">
        <f t="shared" si="14"/>
        <v>0</v>
      </c>
      <c r="G180" s="152">
        <f>SUM(G160:G179)</f>
        <v>0</v>
      </c>
      <c r="H180" s="152">
        <f>SUM(H160:H179)</f>
        <v>0</v>
      </c>
      <c r="I180" s="152">
        <f>SUM(I160:I179)</f>
        <v>0</v>
      </c>
      <c r="J180" s="149">
        <f t="shared" si="15"/>
        <v>0</v>
      </c>
      <c r="K180" s="154"/>
      <c r="L180" s="154"/>
      <c r="M180" s="154"/>
      <c r="N180" s="154"/>
    </row>
    <row r="181" spans="1:14" ht="12.75">
      <c r="A181" s="97"/>
      <c r="B181" s="98" t="s">
        <v>4</v>
      </c>
      <c r="C181" s="152">
        <f aca="true" t="shared" si="16" ref="C181:J181">C159+C180</f>
        <v>2777009.8</v>
      </c>
      <c r="D181" s="152">
        <f t="shared" si="16"/>
        <v>0</v>
      </c>
      <c r="E181" s="152">
        <f t="shared" si="16"/>
        <v>0</v>
      </c>
      <c r="F181" s="152">
        <f t="shared" si="16"/>
        <v>2777009.8</v>
      </c>
      <c r="G181" s="152">
        <f t="shared" si="16"/>
        <v>2794947.4594</v>
      </c>
      <c r="H181" s="152">
        <f t="shared" si="16"/>
        <v>0</v>
      </c>
      <c r="I181" s="152">
        <f t="shared" si="16"/>
        <v>0</v>
      </c>
      <c r="J181" s="152">
        <f t="shared" si="16"/>
        <v>2794947.4594</v>
      </c>
      <c r="K181" s="154"/>
      <c r="L181" s="154"/>
      <c r="M181" s="154"/>
      <c r="N181" s="154"/>
    </row>
    <row r="182" spans="1:14" ht="12.75">
      <c r="A182" s="29"/>
      <c r="B182" s="29"/>
      <c r="C182" s="154"/>
      <c r="D182" s="154"/>
      <c r="E182" s="154"/>
      <c r="F182" s="154"/>
      <c r="G182" s="154"/>
      <c r="H182" s="154"/>
      <c r="I182" s="154"/>
      <c r="J182" s="154"/>
      <c r="K182" s="154"/>
      <c r="L182" s="154"/>
      <c r="M182" s="154"/>
      <c r="N182" s="154"/>
    </row>
    <row r="183" spans="1:15" ht="15">
      <c r="A183" s="28" t="s">
        <v>140</v>
      </c>
      <c r="B183" s="28"/>
      <c r="C183" s="153"/>
      <c r="D183" s="153"/>
      <c r="E183" s="153"/>
      <c r="F183" s="153"/>
      <c r="G183" s="153"/>
      <c r="H183" s="153"/>
      <c r="I183" s="153"/>
      <c r="J183" s="153"/>
      <c r="K183" s="153"/>
      <c r="L183" s="153"/>
      <c r="M183" s="153"/>
      <c r="N183" s="153"/>
      <c r="O183" s="6"/>
    </row>
    <row r="184" spans="1:14" ht="12.75">
      <c r="A184" s="29"/>
      <c r="B184" s="29"/>
      <c r="C184" s="154"/>
      <c r="D184" s="154"/>
      <c r="E184" s="154"/>
      <c r="F184" s="154"/>
      <c r="G184" s="154"/>
      <c r="H184" s="154"/>
      <c r="I184" s="154"/>
      <c r="J184" s="154"/>
      <c r="K184" s="154"/>
      <c r="L184" s="154"/>
      <c r="M184" s="154"/>
      <c r="N184" s="155" t="s">
        <v>173</v>
      </c>
    </row>
    <row r="185" spans="1:14" ht="12.75" customHeight="1">
      <c r="A185" s="210" t="s">
        <v>26</v>
      </c>
      <c r="B185" s="210" t="s">
        <v>0</v>
      </c>
      <c r="C185" s="212" t="s">
        <v>133</v>
      </c>
      <c r="D185" s="213"/>
      <c r="E185" s="213"/>
      <c r="F185" s="214"/>
      <c r="G185" s="212" t="s">
        <v>134</v>
      </c>
      <c r="H185" s="213"/>
      <c r="I185" s="213"/>
      <c r="J185" s="214"/>
      <c r="K185" s="212" t="s">
        <v>135</v>
      </c>
      <c r="L185" s="213"/>
      <c r="M185" s="213"/>
      <c r="N185" s="214"/>
    </row>
    <row r="186" spans="1:14" ht="38.25" customHeight="1">
      <c r="A186" s="211"/>
      <c r="B186" s="211"/>
      <c r="C186" s="156" t="s">
        <v>22</v>
      </c>
      <c r="D186" s="157" t="s">
        <v>10</v>
      </c>
      <c r="E186" s="158" t="s">
        <v>11</v>
      </c>
      <c r="F186" s="156" t="s">
        <v>12</v>
      </c>
      <c r="G186" s="156" t="s">
        <v>22</v>
      </c>
      <c r="H186" s="157" t="s">
        <v>10</v>
      </c>
      <c r="I186" s="158" t="s">
        <v>11</v>
      </c>
      <c r="J186" s="156" t="s">
        <v>12</v>
      </c>
      <c r="K186" s="156" t="s">
        <v>22</v>
      </c>
      <c r="L186" s="157" t="s">
        <v>10</v>
      </c>
      <c r="M186" s="158" t="s">
        <v>11</v>
      </c>
      <c r="N186" s="156" t="s">
        <v>12</v>
      </c>
    </row>
    <row r="187" spans="1:14" ht="13.5" thickBot="1">
      <c r="A187" s="39">
        <v>1</v>
      </c>
      <c r="B187" s="39">
        <v>2</v>
      </c>
      <c r="C187" s="162">
        <v>3</v>
      </c>
      <c r="D187" s="162">
        <v>4</v>
      </c>
      <c r="E187" s="162">
        <v>5</v>
      </c>
      <c r="F187" s="162" t="s">
        <v>27</v>
      </c>
      <c r="G187" s="162">
        <v>7</v>
      </c>
      <c r="H187" s="162">
        <v>8</v>
      </c>
      <c r="I187" s="162">
        <v>9</v>
      </c>
      <c r="J187" s="162" t="s">
        <v>28</v>
      </c>
      <c r="K187" s="162">
        <v>11</v>
      </c>
      <c r="L187" s="162">
        <v>12</v>
      </c>
      <c r="M187" s="162">
        <v>13</v>
      </c>
      <c r="N187" s="162" t="s">
        <v>29</v>
      </c>
    </row>
    <row r="188" spans="1:14" ht="13.5" thickTop="1">
      <c r="A188" s="22">
        <v>4000</v>
      </c>
      <c r="B188" s="23" t="s">
        <v>78</v>
      </c>
      <c r="C188" s="163" t="s">
        <v>301</v>
      </c>
      <c r="D188" s="163" t="s">
        <v>301</v>
      </c>
      <c r="E188" s="163" t="s">
        <v>301</v>
      </c>
      <c r="F188" s="163" t="s">
        <v>301</v>
      </c>
      <c r="G188" s="163" t="s">
        <v>301</v>
      </c>
      <c r="H188" s="163" t="s">
        <v>301</v>
      </c>
      <c r="I188" s="163" t="s">
        <v>301</v>
      </c>
      <c r="J188" s="163" t="s">
        <v>301</v>
      </c>
      <c r="K188" s="163" t="s">
        <v>301</v>
      </c>
      <c r="L188" s="163" t="s">
        <v>301</v>
      </c>
      <c r="M188" s="163" t="s">
        <v>301</v>
      </c>
      <c r="N188" s="163" t="s">
        <v>301</v>
      </c>
    </row>
    <row r="189" spans="1:14" ht="12.75">
      <c r="A189" s="22">
        <v>4100</v>
      </c>
      <c r="B189" s="23" t="s">
        <v>79</v>
      </c>
      <c r="C189" s="163" t="s">
        <v>301</v>
      </c>
      <c r="D189" s="163" t="s">
        <v>301</v>
      </c>
      <c r="E189" s="163" t="s">
        <v>301</v>
      </c>
      <c r="F189" s="163" t="s">
        <v>301</v>
      </c>
      <c r="G189" s="163" t="s">
        <v>301</v>
      </c>
      <c r="H189" s="163" t="s">
        <v>301</v>
      </c>
      <c r="I189" s="163" t="s">
        <v>301</v>
      </c>
      <c r="J189" s="163" t="s">
        <v>301</v>
      </c>
      <c r="K189" s="163" t="s">
        <v>301</v>
      </c>
      <c r="L189" s="163" t="s">
        <v>301</v>
      </c>
      <c r="M189" s="163" t="s">
        <v>301</v>
      </c>
      <c r="N189" s="163" t="s">
        <v>301</v>
      </c>
    </row>
    <row r="190" spans="1:14" ht="12.75">
      <c r="A190" s="24" t="s">
        <v>76</v>
      </c>
      <c r="B190" s="25" t="s">
        <v>77</v>
      </c>
      <c r="C190" s="163" t="s">
        <v>301</v>
      </c>
      <c r="D190" s="163" t="s">
        <v>301</v>
      </c>
      <c r="E190" s="163" t="s">
        <v>301</v>
      </c>
      <c r="F190" s="163" t="s">
        <v>301</v>
      </c>
      <c r="G190" s="163" t="s">
        <v>301</v>
      </c>
      <c r="H190" s="163" t="s">
        <v>301</v>
      </c>
      <c r="I190" s="163" t="s">
        <v>301</v>
      </c>
      <c r="J190" s="163" t="s">
        <v>301</v>
      </c>
      <c r="K190" s="163" t="s">
        <v>301</v>
      </c>
      <c r="L190" s="163" t="s">
        <v>301</v>
      </c>
      <c r="M190" s="163" t="s">
        <v>301</v>
      </c>
      <c r="N190" s="163" t="s">
        <v>301</v>
      </c>
    </row>
    <row r="191" spans="1:14" ht="12.75">
      <c r="A191" s="24"/>
      <c r="B191" s="25" t="s">
        <v>3</v>
      </c>
      <c r="C191" s="163" t="s">
        <v>301</v>
      </c>
      <c r="D191" s="163" t="s">
        <v>301</v>
      </c>
      <c r="E191" s="163" t="s">
        <v>301</v>
      </c>
      <c r="F191" s="163" t="s">
        <v>301</v>
      </c>
      <c r="G191" s="163" t="s">
        <v>301</v>
      </c>
      <c r="H191" s="163" t="s">
        <v>301</v>
      </c>
      <c r="I191" s="163" t="s">
        <v>301</v>
      </c>
      <c r="J191" s="163" t="s">
        <v>301</v>
      </c>
      <c r="K191" s="163" t="s">
        <v>301</v>
      </c>
      <c r="L191" s="163" t="s">
        <v>301</v>
      </c>
      <c r="M191" s="163" t="s">
        <v>301</v>
      </c>
      <c r="N191" s="163" t="s">
        <v>301</v>
      </c>
    </row>
    <row r="192" spans="1:14" s="8" customFormat="1" ht="12.75">
      <c r="A192" s="43"/>
      <c r="B192" s="11" t="s">
        <v>4</v>
      </c>
      <c r="C192" s="163" t="s">
        <v>301</v>
      </c>
      <c r="D192" s="163" t="s">
        <v>301</v>
      </c>
      <c r="E192" s="163" t="s">
        <v>301</v>
      </c>
      <c r="F192" s="163" t="s">
        <v>301</v>
      </c>
      <c r="G192" s="163" t="s">
        <v>301</v>
      </c>
      <c r="H192" s="163" t="s">
        <v>301</v>
      </c>
      <c r="I192" s="163" t="s">
        <v>301</v>
      </c>
      <c r="J192" s="163" t="s">
        <v>301</v>
      </c>
      <c r="K192" s="163" t="s">
        <v>301</v>
      </c>
      <c r="L192" s="163" t="s">
        <v>301</v>
      </c>
      <c r="M192" s="163" t="s">
        <v>301</v>
      </c>
      <c r="N192" s="163" t="s">
        <v>301</v>
      </c>
    </row>
    <row r="193" spans="1:14" ht="12.75">
      <c r="A193" s="29"/>
      <c r="B193" s="29"/>
      <c r="C193" s="154"/>
      <c r="D193" s="154"/>
      <c r="E193" s="154"/>
      <c r="F193" s="154"/>
      <c r="G193" s="154"/>
      <c r="H193" s="154"/>
      <c r="I193" s="154"/>
      <c r="J193" s="154"/>
      <c r="K193" s="154"/>
      <c r="L193" s="154"/>
      <c r="M193" s="154"/>
      <c r="N193" s="154"/>
    </row>
    <row r="194" spans="1:14" ht="15">
      <c r="A194" s="28" t="s">
        <v>141</v>
      </c>
      <c r="B194" s="28"/>
      <c r="C194" s="153"/>
      <c r="D194" s="153"/>
      <c r="E194" s="153"/>
      <c r="F194" s="153"/>
      <c r="G194" s="153"/>
      <c r="H194" s="153"/>
      <c r="I194" s="153"/>
      <c r="J194" s="153"/>
      <c r="K194" s="153"/>
      <c r="L194" s="153"/>
      <c r="M194" s="153"/>
      <c r="N194" s="153"/>
    </row>
    <row r="195" spans="1:14" ht="12.75">
      <c r="A195" s="29"/>
      <c r="B195" s="29"/>
      <c r="C195" s="154"/>
      <c r="D195" s="154"/>
      <c r="E195" s="154"/>
      <c r="F195" s="154"/>
      <c r="G195" s="154"/>
      <c r="H195" s="154"/>
      <c r="I195" s="154"/>
      <c r="J195" s="155" t="s">
        <v>173</v>
      </c>
      <c r="K195" s="154"/>
      <c r="L195" s="154"/>
      <c r="M195" s="154"/>
      <c r="N195" s="154"/>
    </row>
    <row r="196" spans="1:14" ht="12.75" customHeight="1">
      <c r="A196" s="210" t="s">
        <v>26</v>
      </c>
      <c r="B196" s="210" t="s">
        <v>0</v>
      </c>
      <c r="C196" s="212" t="s">
        <v>82</v>
      </c>
      <c r="D196" s="213"/>
      <c r="E196" s="213"/>
      <c r="F196" s="214"/>
      <c r="G196" s="212" t="s">
        <v>137</v>
      </c>
      <c r="H196" s="213"/>
      <c r="I196" s="213"/>
      <c r="J196" s="214"/>
      <c r="K196" s="154"/>
      <c r="L196" s="154"/>
      <c r="M196" s="154"/>
      <c r="N196" s="154"/>
    </row>
    <row r="197" spans="1:14" ht="36" customHeight="1">
      <c r="A197" s="211"/>
      <c r="B197" s="211"/>
      <c r="C197" s="156" t="s">
        <v>22</v>
      </c>
      <c r="D197" s="157" t="s">
        <v>21</v>
      </c>
      <c r="E197" s="158" t="s">
        <v>11</v>
      </c>
      <c r="F197" s="156" t="s">
        <v>12</v>
      </c>
      <c r="G197" s="156" t="s">
        <v>22</v>
      </c>
      <c r="H197" s="156" t="s">
        <v>21</v>
      </c>
      <c r="I197" s="159" t="s">
        <v>11</v>
      </c>
      <c r="J197" s="156" t="s">
        <v>12</v>
      </c>
      <c r="K197" s="154"/>
      <c r="L197" s="154"/>
      <c r="M197" s="154"/>
      <c r="N197" s="154"/>
    </row>
    <row r="198" spans="1:14" ht="13.5" thickBot="1">
      <c r="A198" s="45">
        <v>1</v>
      </c>
      <c r="B198" s="46">
        <v>2</v>
      </c>
      <c r="C198" s="160">
        <v>3</v>
      </c>
      <c r="D198" s="160">
        <v>4</v>
      </c>
      <c r="E198" s="160">
        <v>5</v>
      </c>
      <c r="F198" s="160" t="s">
        <v>27</v>
      </c>
      <c r="G198" s="160">
        <v>7</v>
      </c>
      <c r="H198" s="160">
        <v>8</v>
      </c>
      <c r="I198" s="160">
        <v>9</v>
      </c>
      <c r="J198" s="160" t="s">
        <v>28</v>
      </c>
      <c r="K198" s="154"/>
      <c r="L198" s="154"/>
      <c r="M198" s="154"/>
      <c r="N198" s="154"/>
    </row>
    <row r="199" spans="1:14" ht="13.5" thickTop="1">
      <c r="A199" s="22">
        <v>4000</v>
      </c>
      <c r="B199" s="23" t="s">
        <v>78</v>
      </c>
      <c r="C199" s="164" t="s">
        <v>301</v>
      </c>
      <c r="D199" s="164" t="s">
        <v>301</v>
      </c>
      <c r="E199" s="164" t="s">
        <v>301</v>
      </c>
      <c r="F199" s="164" t="s">
        <v>301</v>
      </c>
      <c r="G199" s="164" t="s">
        <v>301</v>
      </c>
      <c r="H199" s="164" t="s">
        <v>301</v>
      </c>
      <c r="I199" s="164" t="s">
        <v>301</v>
      </c>
      <c r="J199" s="164" t="s">
        <v>301</v>
      </c>
      <c r="K199" s="154"/>
      <c r="L199" s="154"/>
      <c r="M199" s="154"/>
      <c r="N199" s="154"/>
    </row>
    <row r="200" spans="1:14" ht="12.75">
      <c r="A200" s="22">
        <v>4100</v>
      </c>
      <c r="B200" s="23" t="s">
        <v>79</v>
      </c>
      <c r="C200" s="164" t="s">
        <v>301</v>
      </c>
      <c r="D200" s="164" t="s">
        <v>301</v>
      </c>
      <c r="E200" s="164" t="s">
        <v>301</v>
      </c>
      <c r="F200" s="164" t="s">
        <v>301</v>
      </c>
      <c r="G200" s="164" t="s">
        <v>301</v>
      </c>
      <c r="H200" s="164" t="s">
        <v>301</v>
      </c>
      <c r="I200" s="164" t="s">
        <v>301</v>
      </c>
      <c r="J200" s="164" t="s">
        <v>301</v>
      </c>
      <c r="K200" s="154"/>
      <c r="L200" s="154"/>
      <c r="M200" s="154"/>
      <c r="N200" s="154"/>
    </row>
    <row r="201" spans="1:14" ht="12.75">
      <c r="A201" s="24" t="s">
        <v>76</v>
      </c>
      <c r="B201" s="25" t="s">
        <v>77</v>
      </c>
      <c r="C201" s="164" t="s">
        <v>301</v>
      </c>
      <c r="D201" s="164" t="s">
        <v>301</v>
      </c>
      <c r="E201" s="164" t="s">
        <v>301</v>
      </c>
      <c r="F201" s="164" t="s">
        <v>301</v>
      </c>
      <c r="G201" s="164" t="s">
        <v>301</v>
      </c>
      <c r="H201" s="164" t="s">
        <v>301</v>
      </c>
      <c r="I201" s="164" t="s">
        <v>301</v>
      </c>
      <c r="J201" s="164" t="s">
        <v>301</v>
      </c>
      <c r="K201" s="154"/>
      <c r="L201" s="154"/>
      <c r="M201" s="154"/>
      <c r="N201" s="154"/>
    </row>
    <row r="202" spans="1:14" ht="12.75">
      <c r="A202" s="24"/>
      <c r="B202" s="25" t="s">
        <v>3</v>
      </c>
      <c r="C202" s="164" t="s">
        <v>301</v>
      </c>
      <c r="D202" s="164" t="s">
        <v>301</v>
      </c>
      <c r="E202" s="164" t="s">
        <v>301</v>
      </c>
      <c r="F202" s="164" t="s">
        <v>301</v>
      </c>
      <c r="G202" s="164" t="s">
        <v>301</v>
      </c>
      <c r="H202" s="164" t="s">
        <v>301</v>
      </c>
      <c r="I202" s="164" t="s">
        <v>301</v>
      </c>
      <c r="J202" s="164" t="s">
        <v>301</v>
      </c>
      <c r="K202" s="154"/>
      <c r="L202" s="154"/>
      <c r="M202" s="154"/>
      <c r="N202" s="154"/>
    </row>
    <row r="203" spans="1:14" s="8" customFormat="1" ht="12.75">
      <c r="A203" s="43"/>
      <c r="B203" s="11" t="s">
        <v>4</v>
      </c>
      <c r="C203" s="164" t="s">
        <v>301</v>
      </c>
      <c r="D203" s="164" t="s">
        <v>301</v>
      </c>
      <c r="E203" s="164" t="s">
        <v>301</v>
      </c>
      <c r="F203" s="164" t="s">
        <v>301</v>
      </c>
      <c r="G203" s="164" t="s">
        <v>301</v>
      </c>
      <c r="H203" s="164" t="s">
        <v>301</v>
      </c>
      <c r="I203" s="164" t="s">
        <v>301</v>
      </c>
      <c r="J203" s="164" t="s">
        <v>301</v>
      </c>
      <c r="K203" s="161"/>
      <c r="L203" s="161"/>
      <c r="M203" s="161"/>
      <c r="N203" s="161"/>
    </row>
    <row r="204" spans="1:14" ht="12.75">
      <c r="A204" s="29"/>
      <c r="B204" s="29"/>
      <c r="C204" s="154"/>
      <c r="D204" s="154"/>
      <c r="E204" s="154"/>
      <c r="F204" s="154"/>
      <c r="G204" s="154"/>
      <c r="H204" s="154"/>
      <c r="I204" s="154"/>
      <c r="J204" s="154"/>
      <c r="K204" s="154"/>
      <c r="L204" s="154"/>
      <c r="M204" s="154"/>
      <c r="N204" s="154"/>
    </row>
    <row r="205" spans="1:14" ht="15">
      <c r="A205" s="28" t="s">
        <v>100</v>
      </c>
      <c r="B205" s="28"/>
      <c r="C205" s="153"/>
      <c r="D205" s="153"/>
      <c r="E205" s="153"/>
      <c r="F205" s="153"/>
      <c r="G205" s="153"/>
      <c r="H205" s="153"/>
      <c r="I205" s="153"/>
      <c r="J205" s="153"/>
      <c r="K205" s="153"/>
      <c r="L205" s="153"/>
      <c r="M205" s="153"/>
      <c r="N205" s="153"/>
    </row>
    <row r="206" spans="1:14" ht="15">
      <c r="A206" s="28" t="s">
        <v>142</v>
      </c>
      <c r="B206" s="28"/>
      <c r="C206" s="153"/>
      <c r="D206" s="153"/>
      <c r="E206" s="153"/>
      <c r="F206" s="153"/>
      <c r="G206" s="153"/>
      <c r="H206" s="153"/>
      <c r="I206" s="153"/>
      <c r="J206" s="153"/>
      <c r="K206" s="153"/>
      <c r="L206" s="153"/>
      <c r="M206" s="153"/>
      <c r="N206" s="153"/>
    </row>
    <row r="207" spans="1:14" ht="12.75">
      <c r="A207" s="29"/>
      <c r="B207" s="29"/>
      <c r="C207" s="154"/>
      <c r="D207" s="154"/>
      <c r="E207" s="154"/>
      <c r="F207" s="154"/>
      <c r="G207" s="154"/>
      <c r="H207" s="154"/>
      <c r="I207" s="154"/>
      <c r="J207" s="154"/>
      <c r="K207" s="154"/>
      <c r="L207" s="154"/>
      <c r="M207" s="154"/>
      <c r="N207" s="155" t="s">
        <v>173</v>
      </c>
    </row>
    <row r="208" spans="1:14" ht="13.5" customHeight="1">
      <c r="A208" s="220" t="s">
        <v>44</v>
      </c>
      <c r="B208" s="210" t="s">
        <v>101</v>
      </c>
      <c r="C208" s="212" t="s">
        <v>133</v>
      </c>
      <c r="D208" s="213"/>
      <c r="E208" s="213"/>
      <c r="F208" s="214"/>
      <c r="G208" s="212" t="s">
        <v>134</v>
      </c>
      <c r="H208" s="213"/>
      <c r="I208" s="213"/>
      <c r="J208" s="214"/>
      <c r="K208" s="212" t="s">
        <v>135</v>
      </c>
      <c r="L208" s="213"/>
      <c r="M208" s="213"/>
      <c r="N208" s="214"/>
    </row>
    <row r="209" spans="1:14" ht="40.5" customHeight="1">
      <c r="A209" s="221"/>
      <c r="B209" s="211"/>
      <c r="C209" s="156" t="s">
        <v>22</v>
      </c>
      <c r="D209" s="157" t="s">
        <v>10</v>
      </c>
      <c r="E209" s="158" t="s">
        <v>11</v>
      </c>
      <c r="F209" s="156" t="s">
        <v>12</v>
      </c>
      <c r="G209" s="156" t="s">
        <v>22</v>
      </c>
      <c r="H209" s="157" t="s">
        <v>10</v>
      </c>
      <c r="I209" s="158" t="s">
        <v>11</v>
      </c>
      <c r="J209" s="156" t="s">
        <v>12</v>
      </c>
      <c r="K209" s="156" t="s">
        <v>22</v>
      </c>
      <c r="L209" s="157" t="s">
        <v>10</v>
      </c>
      <c r="M209" s="158" t="s">
        <v>11</v>
      </c>
      <c r="N209" s="156" t="s">
        <v>12</v>
      </c>
    </row>
    <row r="210" spans="1:14" ht="13.5" thickBot="1">
      <c r="A210" s="51">
        <v>1</v>
      </c>
      <c r="B210" s="39">
        <v>2</v>
      </c>
      <c r="C210" s="162">
        <v>3</v>
      </c>
      <c r="D210" s="162">
        <v>4</v>
      </c>
      <c r="E210" s="162">
        <v>5</v>
      </c>
      <c r="F210" s="162" t="s">
        <v>27</v>
      </c>
      <c r="G210" s="162">
        <v>7</v>
      </c>
      <c r="H210" s="162">
        <v>8</v>
      </c>
      <c r="I210" s="162">
        <v>9</v>
      </c>
      <c r="J210" s="162" t="s">
        <v>28</v>
      </c>
      <c r="K210" s="162">
        <v>11</v>
      </c>
      <c r="L210" s="162">
        <v>12</v>
      </c>
      <c r="M210" s="162">
        <v>13</v>
      </c>
      <c r="N210" s="162" t="s">
        <v>29</v>
      </c>
    </row>
    <row r="211" spans="1:14" ht="24" thickTop="1">
      <c r="A211" s="52"/>
      <c r="B211" s="99" t="s">
        <v>276</v>
      </c>
      <c r="C211" s="165">
        <f>C63</f>
        <v>2092444.94</v>
      </c>
      <c r="D211" s="165">
        <f>D98</f>
        <v>0</v>
      </c>
      <c r="E211" s="165">
        <f>D211</f>
        <v>0</v>
      </c>
      <c r="F211" s="165">
        <f>C211+D211</f>
        <v>2092444.94</v>
      </c>
      <c r="G211" s="165">
        <f>G119</f>
        <v>3220200</v>
      </c>
      <c r="H211" s="165">
        <f aca="true" t="shared" si="17" ref="H211:N211">H119</f>
        <v>0</v>
      </c>
      <c r="I211" s="165">
        <f t="shared" si="17"/>
        <v>0</v>
      </c>
      <c r="J211" s="165">
        <f t="shared" si="17"/>
        <v>3220200</v>
      </c>
      <c r="K211" s="165">
        <f t="shared" si="17"/>
        <v>2758000</v>
      </c>
      <c r="L211" s="165">
        <f t="shared" si="17"/>
        <v>0</v>
      </c>
      <c r="M211" s="165">
        <f t="shared" si="17"/>
        <v>0</v>
      </c>
      <c r="N211" s="165">
        <f t="shared" si="17"/>
        <v>2758000</v>
      </c>
    </row>
    <row r="212" spans="1:14" ht="12.75">
      <c r="A212" s="53"/>
      <c r="B212" s="10"/>
      <c r="C212" s="166"/>
      <c r="D212" s="166"/>
      <c r="E212" s="166"/>
      <c r="F212" s="166"/>
      <c r="G212" s="166"/>
      <c r="H212" s="166"/>
      <c r="I212" s="166"/>
      <c r="J212" s="166"/>
      <c r="K212" s="167"/>
      <c r="L212" s="166"/>
      <c r="M212" s="166"/>
      <c r="N212" s="166"/>
    </row>
    <row r="213" spans="1:14" ht="12.75">
      <c r="A213" s="53"/>
      <c r="B213" s="10"/>
      <c r="C213" s="166"/>
      <c r="D213" s="166"/>
      <c r="E213" s="166"/>
      <c r="F213" s="166"/>
      <c r="G213" s="166"/>
      <c r="H213" s="166"/>
      <c r="I213" s="166"/>
      <c r="J213" s="166"/>
      <c r="K213" s="167"/>
      <c r="L213" s="166"/>
      <c r="M213" s="166"/>
      <c r="N213" s="166"/>
    </row>
    <row r="214" spans="1:14" ht="12.75">
      <c r="A214" s="53"/>
      <c r="B214" s="10"/>
      <c r="C214" s="166"/>
      <c r="D214" s="166"/>
      <c r="E214" s="166"/>
      <c r="F214" s="166"/>
      <c r="G214" s="166"/>
      <c r="H214" s="166"/>
      <c r="I214" s="166"/>
      <c r="J214" s="166"/>
      <c r="K214" s="167"/>
      <c r="L214" s="166"/>
      <c r="M214" s="166"/>
      <c r="N214" s="166"/>
    </row>
    <row r="215" spans="1:14" ht="12.75">
      <c r="A215" s="53"/>
      <c r="B215" s="27"/>
      <c r="C215" s="166"/>
      <c r="D215" s="166"/>
      <c r="E215" s="166"/>
      <c r="F215" s="166"/>
      <c r="G215" s="166"/>
      <c r="H215" s="166"/>
      <c r="I215" s="166"/>
      <c r="J215" s="166"/>
      <c r="K215" s="167"/>
      <c r="L215" s="166"/>
      <c r="M215" s="166"/>
      <c r="N215" s="166"/>
    </row>
    <row r="216" spans="1:14" s="8" customFormat="1" ht="12.75">
      <c r="A216" s="54"/>
      <c r="B216" s="11" t="s">
        <v>4</v>
      </c>
      <c r="C216" s="166">
        <f>C211</f>
        <v>2092444.94</v>
      </c>
      <c r="D216" s="166">
        <f aca="true" t="shared" si="18" ref="D216:N216">D211</f>
        <v>0</v>
      </c>
      <c r="E216" s="166">
        <f t="shared" si="18"/>
        <v>0</v>
      </c>
      <c r="F216" s="166">
        <f t="shared" si="18"/>
        <v>2092444.94</v>
      </c>
      <c r="G216" s="166">
        <f t="shared" si="18"/>
        <v>3220200</v>
      </c>
      <c r="H216" s="166">
        <f t="shared" si="18"/>
        <v>0</v>
      </c>
      <c r="I216" s="166">
        <f t="shared" si="18"/>
        <v>0</v>
      </c>
      <c r="J216" s="166">
        <f t="shared" si="18"/>
        <v>3220200</v>
      </c>
      <c r="K216" s="166">
        <f t="shared" si="18"/>
        <v>2758000</v>
      </c>
      <c r="L216" s="166">
        <f t="shared" si="18"/>
        <v>0</v>
      </c>
      <c r="M216" s="166">
        <f t="shared" si="18"/>
        <v>0</v>
      </c>
      <c r="N216" s="166">
        <f t="shared" si="18"/>
        <v>2758000</v>
      </c>
    </row>
    <row r="217" spans="1:14" ht="12.75">
      <c r="A217" s="29"/>
      <c r="B217" s="29"/>
      <c r="C217" s="154"/>
      <c r="D217" s="154"/>
      <c r="E217" s="154"/>
      <c r="F217" s="154"/>
      <c r="G217" s="154"/>
      <c r="H217" s="154"/>
      <c r="I217" s="154"/>
      <c r="J217" s="154"/>
      <c r="K217" s="154"/>
      <c r="L217" s="154"/>
      <c r="M217" s="154"/>
      <c r="N217" s="154"/>
    </row>
    <row r="218" spans="1:14" ht="15">
      <c r="A218" s="28" t="s">
        <v>143</v>
      </c>
      <c r="B218" s="28"/>
      <c r="C218" s="153"/>
      <c r="D218" s="153"/>
      <c r="E218" s="153"/>
      <c r="F218" s="153"/>
      <c r="G218" s="153"/>
      <c r="H218" s="153"/>
      <c r="I218" s="153"/>
      <c r="J218" s="153"/>
      <c r="K218" s="153"/>
      <c r="L218" s="153"/>
      <c r="M218" s="153"/>
      <c r="N218" s="153"/>
    </row>
    <row r="219" spans="1:14" ht="12.75">
      <c r="A219" s="29"/>
      <c r="B219" s="29"/>
      <c r="C219" s="154"/>
      <c r="D219" s="154"/>
      <c r="E219" s="154"/>
      <c r="F219" s="154"/>
      <c r="G219" s="154"/>
      <c r="H219" s="154"/>
      <c r="I219" s="154"/>
      <c r="J219" s="155" t="s">
        <v>173</v>
      </c>
      <c r="K219" s="154"/>
      <c r="L219" s="154"/>
      <c r="M219" s="154"/>
      <c r="N219" s="154"/>
    </row>
    <row r="220" spans="1:14" ht="12.75">
      <c r="A220" s="220" t="s">
        <v>44</v>
      </c>
      <c r="B220" s="210" t="s">
        <v>101</v>
      </c>
      <c r="C220" s="215" t="s">
        <v>82</v>
      </c>
      <c r="D220" s="215"/>
      <c r="E220" s="215"/>
      <c r="F220" s="215"/>
      <c r="G220" s="215" t="s">
        <v>137</v>
      </c>
      <c r="H220" s="215"/>
      <c r="I220" s="215"/>
      <c r="J220" s="215"/>
      <c r="K220" s="154"/>
      <c r="L220" s="154"/>
      <c r="M220" s="154"/>
      <c r="N220" s="154"/>
    </row>
    <row r="221" spans="1:14" ht="41.25" customHeight="1">
      <c r="A221" s="221"/>
      <c r="B221" s="211"/>
      <c r="C221" s="156" t="s">
        <v>22</v>
      </c>
      <c r="D221" s="157" t="s">
        <v>10</v>
      </c>
      <c r="E221" s="158" t="s">
        <v>11</v>
      </c>
      <c r="F221" s="156" t="s">
        <v>12</v>
      </c>
      <c r="G221" s="156" t="s">
        <v>22</v>
      </c>
      <c r="H221" s="157" t="s">
        <v>10</v>
      </c>
      <c r="I221" s="158" t="s">
        <v>11</v>
      </c>
      <c r="J221" s="156" t="s">
        <v>12</v>
      </c>
      <c r="K221" s="154"/>
      <c r="L221" s="154"/>
      <c r="M221" s="154"/>
      <c r="N221" s="154"/>
    </row>
    <row r="222" spans="1:14" ht="13.5" thickBot="1">
      <c r="A222" s="51">
        <v>1</v>
      </c>
      <c r="B222" s="39">
        <v>2</v>
      </c>
      <c r="C222" s="162">
        <v>3</v>
      </c>
      <c r="D222" s="162">
        <v>4</v>
      </c>
      <c r="E222" s="162">
        <v>5</v>
      </c>
      <c r="F222" s="162" t="s">
        <v>27</v>
      </c>
      <c r="G222" s="162">
        <v>7</v>
      </c>
      <c r="H222" s="162">
        <v>8</v>
      </c>
      <c r="I222" s="162">
        <v>9</v>
      </c>
      <c r="J222" s="162" t="s">
        <v>28</v>
      </c>
      <c r="K222" s="154"/>
      <c r="L222" s="154"/>
      <c r="M222" s="154"/>
      <c r="N222" s="154"/>
    </row>
    <row r="223" spans="1:14" ht="24" thickTop="1">
      <c r="A223" s="52"/>
      <c r="B223" s="99" t="s">
        <v>276</v>
      </c>
      <c r="C223" s="165">
        <f>C181</f>
        <v>2777009.8</v>
      </c>
      <c r="D223" s="165">
        <f aca="true" t="shared" si="19" ref="D223:J223">D181</f>
        <v>0</v>
      </c>
      <c r="E223" s="165">
        <f t="shared" si="19"/>
        <v>0</v>
      </c>
      <c r="F223" s="165">
        <f t="shared" si="19"/>
        <v>2777009.8</v>
      </c>
      <c r="G223" s="165">
        <f t="shared" si="19"/>
        <v>2794947.4594</v>
      </c>
      <c r="H223" s="165">
        <f t="shared" si="19"/>
        <v>0</v>
      </c>
      <c r="I223" s="165">
        <f t="shared" si="19"/>
        <v>0</v>
      </c>
      <c r="J223" s="165">
        <f t="shared" si="19"/>
        <v>2794947.4594</v>
      </c>
      <c r="K223" s="154"/>
      <c r="L223" s="154"/>
      <c r="M223" s="154"/>
      <c r="N223" s="154"/>
    </row>
    <row r="224" spans="1:14" ht="12.75">
      <c r="A224" s="53"/>
      <c r="B224" s="10"/>
      <c r="C224" s="166"/>
      <c r="D224" s="166"/>
      <c r="E224" s="166"/>
      <c r="F224" s="166"/>
      <c r="G224" s="166"/>
      <c r="H224" s="166"/>
      <c r="I224" s="166"/>
      <c r="J224" s="166"/>
      <c r="K224" s="154"/>
      <c r="L224" s="154"/>
      <c r="M224" s="154"/>
      <c r="N224" s="154"/>
    </row>
    <row r="225" spans="1:14" ht="12.75">
      <c r="A225" s="53"/>
      <c r="B225" s="10"/>
      <c r="C225" s="166"/>
      <c r="D225" s="166"/>
      <c r="E225" s="166"/>
      <c r="F225" s="166"/>
      <c r="G225" s="166"/>
      <c r="H225" s="166"/>
      <c r="I225" s="166"/>
      <c r="J225" s="166"/>
      <c r="K225" s="154"/>
      <c r="L225" s="154"/>
      <c r="M225" s="154"/>
      <c r="N225" s="154"/>
    </row>
    <row r="226" spans="1:14" ht="12.75">
      <c r="A226" s="53"/>
      <c r="B226" s="10"/>
      <c r="C226" s="166"/>
      <c r="D226" s="166"/>
      <c r="E226" s="166"/>
      <c r="F226" s="166"/>
      <c r="G226" s="166"/>
      <c r="H226" s="166"/>
      <c r="I226" s="166"/>
      <c r="J226" s="166"/>
      <c r="K226" s="154"/>
      <c r="L226" s="154"/>
      <c r="M226" s="154"/>
      <c r="N226" s="154"/>
    </row>
    <row r="227" spans="1:14" ht="12.75">
      <c r="A227" s="53"/>
      <c r="B227" s="27"/>
      <c r="C227" s="166"/>
      <c r="D227" s="166"/>
      <c r="E227" s="166"/>
      <c r="F227" s="166"/>
      <c r="G227" s="166"/>
      <c r="H227" s="166"/>
      <c r="I227" s="166"/>
      <c r="J227" s="166"/>
      <c r="K227" s="154"/>
      <c r="L227" s="154"/>
      <c r="M227" s="154"/>
      <c r="N227" s="154"/>
    </row>
    <row r="228" spans="1:14" s="8" customFormat="1" ht="12.75">
      <c r="A228" s="54"/>
      <c r="B228" s="11" t="s">
        <v>4</v>
      </c>
      <c r="C228" s="166">
        <f>C223</f>
        <v>2777009.8</v>
      </c>
      <c r="D228" s="166">
        <f aca="true" t="shared" si="20" ref="D228:J228">D223</f>
        <v>0</v>
      </c>
      <c r="E228" s="166">
        <f t="shared" si="20"/>
        <v>0</v>
      </c>
      <c r="F228" s="166">
        <f t="shared" si="20"/>
        <v>2777009.8</v>
      </c>
      <c r="G228" s="166">
        <f t="shared" si="20"/>
        <v>2794947.4594</v>
      </c>
      <c r="H228" s="166">
        <f t="shared" si="20"/>
        <v>0</v>
      </c>
      <c r="I228" s="166">
        <f t="shared" si="20"/>
        <v>0</v>
      </c>
      <c r="J228" s="166">
        <f t="shared" si="20"/>
        <v>2794947.4594</v>
      </c>
      <c r="K228" s="161"/>
      <c r="L228" s="161"/>
      <c r="M228" s="161"/>
      <c r="N228" s="161"/>
    </row>
    <row r="229" spans="1:14" ht="12.75">
      <c r="A229" s="29"/>
      <c r="B229" s="29"/>
      <c r="C229" s="154"/>
      <c r="D229" s="154"/>
      <c r="E229" s="154"/>
      <c r="F229" s="154"/>
      <c r="G229" s="154"/>
      <c r="H229" s="154"/>
      <c r="I229" s="154"/>
      <c r="J229" s="154"/>
      <c r="K229" s="154"/>
      <c r="L229" s="154"/>
      <c r="M229" s="154"/>
      <c r="N229" s="154"/>
    </row>
    <row r="230" spans="1:14" ht="12.75">
      <c r="A230" s="29"/>
      <c r="B230" s="29"/>
      <c r="C230" s="154"/>
      <c r="D230" s="154"/>
      <c r="E230" s="154"/>
      <c r="F230" s="154"/>
      <c r="G230" s="154"/>
      <c r="H230" s="154"/>
      <c r="I230" s="154"/>
      <c r="J230" s="154"/>
      <c r="K230" s="154"/>
      <c r="L230" s="154"/>
      <c r="M230" s="154"/>
      <c r="N230" s="154"/>
    </row>
    <row r="231" spans="1:14" ht="12.75">
      <c r="A231" s="29"/>
      <c r="B231" s="29"/>
      <c r="C231" s="154"/>
      <c r="D231" s="154"/>
      <c r="E231" s="154"/>
      <c r="F231" s="154"/>
      <c r="G231" s="154"/>
      <c r="H231" s="154"/>
      <c r="I231" s="154"/>
      <c r="J231" s="154"/>
      <c r="K231" s="154"/>
      <c r="L231" s="154"/>
      <c r="M231" s="154"/>
      <c r="N231" s="154"/>
    </row>
    <row r="232" spans="1:14" ht="12.75">
      <c r="A232" s="29"/>
      <c r="B232" s="29"/>
      <c r="C232" s="154"/>
      <c r="D232" s="154"/>
      <c r="E232" s="154"/>
      <c r="F232" s="154"/>
      <c r="G232" s="154"/>
      <c r="H232" s="154"/>
      <c r="I232" s="154"/>
      <c r="J232" s="154"/>
      <c r="K232" s="154"/>
      <c r="L232" s="154"/>
      <c r="M232" s="154"/>
      <c r="N232" s="154"/>
    </row>
    <row r="233" spans="1:14" ht="12.75">
      <c r="A233" s="29"/>
      <c r="B233" s="29"/>
      <c r="C233" s="154"/>
      <c r="D233" s="154"/>
      <c r="E233" s="154"/>
      <c r="F233" s="154"/>
      <c r="G233" s="154"/>
      <c r="H233" s="154"/>
      <c r="I233" s="154"/>
      <c r="J233" s="154"/>
      <c r="K233" s="154"/>
      <c r="L233" s="154"/>
      <c r="M233" s="154"/>
      <c r="N233" s="154"/>
    </row>
    <row r="234" spans="1:14" ht="12.75">
      <c r="A234" s="29"/>
      <c r="B234" s="29"/>
      <c r="C234" s="154"/>
      <c r="D234" s="154"/>
      <c r="E234" s="154"/>
      <c r="F234" s="154"/>
      <c r="G234" s="154"/>
      <c r="H234" s="154"/>
      <c r="I234" s="154"/>
      <c r="J234" s="154"/>
      <c r="K234" s="154"/>
      <c r="L234" s="154"/>
      <c r="M234" s="154"/>
      <c r="N234" s="154"/>
    </row>
    <row r="235" spans="1:14" ht="12.75">
      <c r="A235" s="29"/>
      <c r="B235" s="29"/>
      <c r="C235" s="154"/>
      <c r="D235" s="154"/>
      <c r="E235" s="154"/>
      <c r="F235" s="154"/>
      <c r="G235" s="154"/>
      <c r="H235" s="154"/>
      <c r="I235" s="154"/>
      <c r="J235" s="154"/>
      <c r="K235" s="154"/>
      <c r="L235" s="154"/>
      <c r="M235" s="154"/>
      <c r="N235" s="154"/>
    </row>
    <row r="236" spans="1:14" ht="12.75">
      <c r="A236" s="29"/>
      <c r="B236" s="29"/>
      <c r="C236" s="154"/>
      <c r="D236" s="154"/>
      <c r="E236" s="154"/>
      <c r="F236" s="154"/>
      <c r="G236" s="154"/>
      <c r="H236" s="154"/>
      <c r="I236" s="154"/>
      <c r="J236" s="154"/>
      <c r="K236" s="154"/>
      <c r="L236" s="154"/>
      <c r="M236" s="154"/>
      <c r="N236" s="154"/>
    </row>
    <row r="237" spans="1:14" ht="12.75">
      <c r="A237" s="29"/>
      <c r="B237" s="29"/>
      <c r="C237" s="154"/>
      <c r="D237" s="154"/>
      <c r="E237" s="154"/>
      <c r="F237" s="154"/>
      <c r="G237" s="154"/>
      <c r="H237" s="154"/>
      <c r="I237" s="154"/>
      <c r="J237" s="154"/>
      <c r="K237" s="154"/>
      <c r="L237" s="154"/>
      <c r="M237" s="154"/>
      <c r="N237" s="154"/>
    </row>
    <row r="238" spans="1:14" ht="12.75">
      <c r="A238" s="29"/>
      <c r="B238" s="29"/>
      <c r="C238" s="154"/>
      <c r="D238" s="154"/>
      <c r="E238" s="154"/>
      <c r="F238" s="154"/>
      <c r="G238" s="154"/>
      <c r="H238" s="154"/>
      <c r="I238" s="154"/>
      <c r="J238" s="154"/>
      <c r="K238" s="154"/>
      <c r="L238" s="154"/>
      <c r="M238" s="154"/>
      <c r="N238" s="154"/>
    </row>
    <row r="239" spans="1:14" ht="12.75">
      <c r="A239" s="29"/>
      <c r="B239" s="29"/>
      <c r="C239" s="154"/>
      <c r="D239" s="154"/>
      <c r="E239" s="154"/>
      <c r="F239" s="154"/>
      <c r="G239" s="154"/>
      <c r="H239" s="154"/>
      <c r="I239" s="154"/>
      <c r="J239" s="154"/>
      <c r="K239" s="154"/>
      <c r="L239" s="154"/>
      <c r="M239" s="154"/>
      <c r="N239" s="154"/>
    </row>
    <row r="240" spans="1:14" ht="12.75">
      <c r="A240" s="29"/>
      <c r="B240" s="29"/>
      <c r="C240" s="154"/>
      <c r="D240" s="154"/>
      <c r="E240" s="154"/>
      <c r="F240" s="154"/>
      <c r="G240" s="154"/>
      <c r="H240" s="154"/>
      <c r="I240" s="154"/>
      <c r="J240" s="154"/>
      <c r="K240" s="154"/>
      <c r="L240" s="154"/>
      <c r="M240" s="154"/>
      <c r="N240" s="154"/>
    </row>
    <row r="241" spans="1:14" ht="12.75">
      <c r="A241" s="29"/>
      <c r="B241" s="29"/>
      <c r="C241" s="154"/>
      <c r="D241" s="154"/>
      <c r="E241" s="154"/>
      <c r="F241" s="154"/>
      <c r="G241" s="154"/>
      <c r="H241" s="154"/>
      <c r="I241" s="154"/>
      <c r="J241" s="154"/>
      <c r="K241" s="154"/>
      <c r="L241" s="154"/>
      <c r="M241" s="154"/>
      <c r="N241" s="154"/>
    </row>
    <row r="242" spans="1:14" ht="12.75">
      <c r="A242" s="29"/>
      <c r="B242" s="29"/>
      <c r="C242" s="154"/>
      <c r="D242" s="154"/>
      <c r="E242" s="154"/>
      <c r="F242" s="154"/>
      <c r="G242" s="154"/>
      <c r="H242" s="154"/>
      <c r="I242" s="154"/>
      <c r="J242" s="154"/>
      <c r="K242" s="154"/>
      <c r="L242" s="154"/>
      <c r="M242" s="154"/>
      <c r="N242" s="154"/>
    </row>
    <row r="243" spans="1:14" ht="12.75">
      <c r="A243" s="29"/>
      <c r="B243" s="29"/>
      <c r="C243" s="154"/>
      <c r="D243" s="154"/>
      <c r="E243" s="154"/>
      <c r="F243" s="154"/>
      <c r="G243" s="154"/>
      <c r="H243" s="154"/>
      <c r="I243" s="154"/>
      <c r="J243" s="154"/>
      <c r="K243" s="154"/>
      <c r="L243" s="154"/>
      <c r="M243" s="154"/>
      <c r="N243" s="154"/>
    </row>
    <row r="244" spans="1:14" ht="12.75">
      <c r="A244" s="29"/>
      <c r="B244" s="29"/>
      <c r="C244" s="154"/>
      <c r="D244" s="154"/>
      <c r="E244" s="154"/>
      <c r="F244" s="154"/>
      <c r="G244" s="154"/>
      <c r="H244" s="154"/>
      <c r="I244" s="154"/>
      <c r="J244" s="154"/>
      <c r="K244" s="154"/>
      <c r="L244" s="154"/>
      <c r="M244" s="154"/>
      <c r="N244" s="154"/>
    </row>
    <row r="245" spans="1:14" ht="12.75">
      <c r="A245" s="29"/>
      <c r="B245" s="29"/>
      <c r="C245" s="154"/>
      <c r="D245" s="154"/>
      <c r="E245" s="154"/>
      <c r="F245" s="154"/>
      <c r="G245" s="154"/>
      <c r="H245" s="154"/>
      <c r="I245" s="154"/>
      <c r="J245" s="154"/>
      <c r="K245" s="154"/>
      <c r="L245" s="154"/>
      <c r="M245" s="154"/>
      <c r="N245" s="154"/>
    </row>
    <row r="246" spans="1:14" ht="12.75">
      <c r="A246" s="29"/>
      <c r="B246" s="29"/>
      <c r="C246" s="154"/>
      <c r="D246" s="154"/>
      <c r="E246" s="154"/>
      <c r="F246" s="154"/>
      <c r="G246" s="154"/>
      <c r="H246" s="154"/>
      <c r="I246" s="154"/>
      <c r="J246" s="154"/>
      <c r="K246" s="154"/>
      <c r="L246" s="154"/>
      <c r="M246" s="154"/>
      <c r="N246" s="154"/>
    </row>
    <row r="247" spans="1:14" ht="12.75">
      <c r="A247" s="29"/>
      <c r="B247" s="29"/>
      <c r="C247" s="154"/>
      <c r="D247" s="154"/>
      <c r="E247" s="154"/>
      <c r="F247" s="154"/>
      <c r="G247" s="154"/>
      <c r="H247" s="154"/>
      <c r="I247" s="154"/>
      <c r="J247" s="154"/>
      <c r="K247" s="154"/>
      <c r="L247" s="154"/>
      <c r="M247" s="154"/>
      <c r="N247" s="154"/>
    </row>
    <row r="248" spans="1:14" ht="12.75">
      <c r="A248" s="29"/>
      <c r="B248" s="29"/>
      <c r="C248" s="154"/>
      <c r="D248" s="154"/>
      <c r="E248" s="154"/>
      <c r="F248" s="154"/>
      <c r="G248" s="154"/>
      <c r="H248" s="154"/>
      <c r="I248" s="154"/>
      <c r="J248" s="154"/>
      <c r="K248" s="154"/>
      <c r="L248" s="154"/>
      <c r="M248" s="154"/>
      <c r="N248" s="154"/>
    </row>
    <row r="249" spans="1:14" ht="12.75">
      <c r="A249" s="29"/>
      <c r="B249" s="29"/>
      <c r="C249" s="154"/>
      <c r="D249" s="154"/>
      <c r="E249" s="154"/>
      <c r="F249" s="154"/>
      <c r="G249" s="154"/>
      <c r="H249" s="154"/>
      <c r="I249" s="154"/>
      <c r="J249" s="154"/>
      <c r="K249" s="154"/>
      <c r="L249" s="154"/>
      <c r="M249" s="154"/>
      <c r="N249" s="154"/>
    </row>
    <row r="250" spans="1:14" ht="12.75">
      <c r="A250" s="29"/>
      <c r="B250" s="29"/>
      <c r="C250" s="154"/>
      <c r="D250" s="154"/>
      <c r="E250" s="154"/>
      <c r="F250" s="154"/>
      <c r="G250" s="154"/>
      <c r="H250" s="154"/>
      <c r="I250" s="154"/>
      <c r="J250" s="154"/>
      <c r="K250" s="154"/>
      <c r="L250" s="154"/>
      <c r="M250" s="154"/>
      <c r="N250" s="154"/>
    </row>
    <row r="251" spans="1:14" ht="12.75">
      <c r="A251" s="29"/>
      <c r="B251" s="29"/>
      <c r="C251" s="154"/>
      <c r="D251" s="154"/>
      <c r="E251" s="154"/>
      <c r="F251" s="154"/>
      <c r="G251" s="154"/>
      <c r="H251" s="154"/>
      <c r="I251" s="154"/>
      <c r="J251" s="154"/>
      <c r="K251" s="154"/>
      <c r="L251" s="154"/>
      <c r="M251" s="154"/>
      <c r="N251" s="154"/>
    </row>
    <row r="252" spans="1:14" ht="12.75">
      <c r="A252" s="29"/>
      <c r="B252" s="29"/>
      <c r="C252" s="154"/>
      <c r="D252" s="154"/>
      <c r="E252" s="154"/>
      <c r="F252" s="154"/>
      <c r="G252" s="154"/>
      <c r="H252" s="154"/>
      <c r="I252" s="154"/>
      <c r="J252" s="154"/>
      <c r="K252" s="154"/>
      <c r="L252" s="154"/>
      <c r="M252" s="154"/>
      <c r="N252" s="154"/>
    </row>
    <row r="253" spans="1:14" ht="12.75">
      <c r="A253" s="29"/>
      <c r="B253" s="29"/>
      <c r="C253" s="154"/>
      <c r="D253" s="154"/>
      <c r="E253" s="154"/>
      <c r="F253" s="154"/>
      <c r="G253" s="154"/>
      <c r="H253" s="154"/>
      <c r="I253" s="154"/>
      <c r="J253" s="154"/>
      <c r="K253" s="154"/>
      <c r="L253" s="154"/>
      <c r="M253" s="154"/>
      <c r="N253" s="154"/>
    </row>
    <row r="254" spans="1:14" ht="12.75">
      <c r="A254" s="29"/>
      <c r="B254" s="29"/>
      <c r="C254" s="154"/>
      <c r="D254" s="154"/>
      <c r="E254" s="154"/>
      <c r="F254" s="154"/>
      <c r="G254" s="154"/>
      <c r="H254" s="154"/>
      <c r="I254" s="154"/>
      <c r="J254" s="154"/>
      <c r="K254" s="154"/>
      <c r="L254" s="154"/>
      <c r="M254" s="154"/>
      <c r="N254" s="154"/>
    </row>
    <row r="255" spans="1:14" ht="12.75">
      <c r="A255" s="29"/>
      <c r="B255" s="29"/>
      <c r="C255" s="154"/>
      <c r="D255" s="154"/>
      <c r="E255" s="154"/>
      <c r="F255" s="154"/>
      <c r="G255" s="154"/>
      <c r="H255" s="154"/>
      <c r="I255" s="154"/>
      <c r="J255" s="154"/>
      <c r="K255" s="154"/>
      <c r="L255" s="154"/>
      <c r="M255" s="154"/>
      <c r="N255" s="154"/>
    </row>
    <row r="256" spans="1:14" ht="12.75">
      <c r="A256" s="29"/>
      <c r="B256" s="29"/>
      <c r="C256" s="154"/>
      <c r="D256" s="154"/>
      <c r="E256" s="154"/>
      <c r="F256" s="154"/>
      <c r="G256" s="154"/>
      <c r="H256" s="154"/>
      <c r="I256" s="154"/>
      <c r="J256" s="154"/>
      <c r="K256" s="154"/>
      <c r="L256" s="154"/>
      <c r="M256" s="154"/>
      <c r="N256" s="154"/>
    </row>
    <row r="257" spans="1:14" ht="12.75">
      <c r="A257" s="29"/>
      <c r="B257" s="29"/>
      <c r="C257" s="154"/>
      <c r="D257" s="154"/>
      <c r="E257" s="154"/>
      <c r="F257" s="154"/>
      <c r="G257" s="154"/>
      <c r="H257" s="154"/>
      <c r="I257" s="154"/>
      <c r="J257" s="154"/>
      <c r="K257" s="154"/>
      <c r="L257" s="154"/>
      <c r="M257" s="154"/>
      <c r="N257" s="154"/>
    </row>
    <row r="258" spans="1:14" ht="12.75">
      <c r="A258" s="29"/>
      <c r="B258" s="29"/>
      <c r="C258" s="154"/>
      <c r="D258" s="154"/>
      <c r="E258" s="154"/>
      <c r="F258" s="154"/>
      <c r="G258" s="154"/>
      <c r="H258" s="154"/>
      <c r="I258" s="154"/>
      <c r="J258" s="154"/>
      <c r="K258" s="154"/>
      <c r="L258" s="154"/>
      <c r="M258" s="154"/>
      <c r="N258" s="154"/>
    </row>
    <row r="259" spans="1:14" ht="12.75">
      <c r="A259" s="29"/>
      <c r="B259" s="29"/>
      <c r="C259" s="154"/>
      <c r="D259" s="154"/>
      <c r="E259" s="154"/>
      <c r="F259" s="154"/>
      <c r="G259" s="154"/>
      <c r="H259" s="154"/>
      <c r="I259" s="154"/>
      <c r="J259" s="154"/>
      <c r="K259" s="154"/>
      <c r="L259" s="154"/>
      <c r="M259" s="154"/>
      <c r="N259" s="154"/>
    </row>
    <row r="260" spans="1:14" ht="12.75">
      <c r="A260" s="29"/>
      <c r="B260" s="29"/>
      <c r="C260" s="154"/>
      <c r="D260" s="154"/>
      <c r="E260" s="154"/>
      <c r="F260" s="154"/>
      <c r="G260" s="154"/>
      <c r="H260" s="154"/>
      <c r="I260" s="154"/>
      <c r="J260" s="154"/>
      <c r="K260" s="154"/>
      <c r="L260" s="154"/>
      <c r="M260" s="154"/>
      <c r="N260" s="154"/>
    </row>
    <row r="261" spans="1:14" ht="12.75">
      <c r="A261" s="29"/>
      <c r="B261" s="29"/>
      <c r="C261" s="154"/>
      <c r="D261" s="154"/>
      <c r="E261" s="154"/>
      <c r="F261" s="154"/>
      <c r="G261" s="154"/>
      <c r="H261" s="154"/>
      <c r="I261" s="154"/>
      <c r="J261" s="154"/>
      <c r="K261" s="154"/>
      <c r="L261" s="154"/>
      <c r="M261" s="154"/>
      <c r="N261" s="154"/>
    </row>
    <row r="262" spans="1:14" ht="12.75">
      <c r="A262" s="29"/>
      <c r="B262" s="29"/>
      <c r="C262" s="154"/>
      <c r="D262" s="154"/>
      <c r="E262" s="154"/>
      <c r="F262" s="154"/>
      <c r="G262" s="154"/>
      <c r="H262" s="154"/>
      <c r="I262" s="154"/>
      <c r="J262" s="154"/>
      <c r="K262" s="154"/>
      <c r="L262" s="154"/>
      <c r="M262" s="154"/>
      <c r="N262" s="154"/>
    </row>
    <row r="263" spans="1:14" ht="12.75">
      <c r="A263" s="29"/>
      <c r="B263" s="29"/>
      <c r="C263" s="154"/>
      <c r="D263" s="154"/>
      <c r="E263" s="154"/>
      <c r="F263" s="154"/>
      <c r="G263" s="154"/>
      <c r="H263" s="154"/>
      <c r="I263" s="154"/>
      <c r="J263" s="154"/>
      <c r="K263" s="154"/>
      <c r="L263" s="154"/>
      <c r="M263" s="154"/>
      <c r="N263" s="154"/>
    </row>
    <row r="264" spans="1:14" ht="12.75">
      <c r="A264" s="29"/>
      <c r="B264" s="29"/>
      <c r="C264" s="154"/>
      <c r="D264" s="154"/>
      <c r="E264" s="154"/>
      <c r="F264" s="154"/>
      <c r="G264" s="154"/>
      <c r="H264" s="154"/>
      <c r="I264" s="154"/>
      <c r="J264" s="154"/>
      <c r="K264" s="154"/>
      <c r="L264" s="154"/>
      <c r="M264" s="154"/>
      <c r="N264" s="154"/>
    </row>
    <row r="265" spans="1:14" ht="12.75">
      <c r="A265" s="29"/>
      <c r="B265" s="29"/>
      <c r="C265" s="154"/>
      <c r="D265" s="154"/>
      <c r="E265" s="154"/>
      <c r="F265" s="154"/>
      <c r="G265" s="154"/>
      <c r="H265" s="154"/>
      <c r="I265" s="154"/>
      <c r="J265" s="154"/>
      <c r="K265" s="154"/>
      <c r="L265" s="154"/>
      <c r="M265" s="154"/>
      <c r="N265" s="154"/>
    </row>
    <row r="266" spans="1:14" ht="12.75">
      <c r="A266" s="29"/>
      <c r="B266" s="29"/>
      <c r="C266" s="154"/>
      <c r="D266" s="154"/>
      <c r="E266" s="154"/>
      <c r="F266" s="154"/>
      <c r="G266" s="154"/>
      <c r="H266" s="154"/>
      <c r="I266" s="154"/>
      <c r="J266" s="154"/>
      <c r="K266" s="154"/>
      <c r="L266" s="154"/>
      <c r="M266" s="154"/>
      <c r="N266" s="154"/>
    </row>
    <row r="267" spans="1:14" ht="12.75">
      <c r="A267" s="29"/>
      <c r="B267" s="29"/>
      <c r="C267" s="154"/>
      <c r="D267" s="154"/>
      <c r="E267" s="154"/>
      <c r="F267" s="154"/>
      <c r="G267" s="154"/>
      <c r="H267" s="154"/>
      <c r="I267" s="154"/>
      <c r="J267" s="154"/>
      <c r="K267" s="154"/>
      <c r="L267" s="154"/>
      <c r="M267" s="154"/>
      <c r="N267" s="154"/>
    </row>
    <row r="268" spans="1:14" ht="12.75">
      <c r="A268" s="29"/>
      <c r="B268" s="29"/>
      <c r="C268" s="154"/>
      <c r="D268" s="154"/>
      <c r="E268" s="154"/>
      <c r="F268" s="154"/>
      <c r="G268" s="154"/>
      <c r="H268" s="154"/>
      <c r="I268" s="154"/>
      <c r="J268" s="154"/>
      <c r="K268" s="154"/>
      <c r="L268" s="154"/>
      <c r="M268" s="154"/>
      <c r="N268" s="154"/>
    </row>
    <row r="269" spans="1:14" ht="12.75">
      <c r="A269" s="29"/>
      <c r="B269" s="29"/>
      <c r="C269" s="154"/>
      <c r="D269" s="154"/>
      <c r="E269" s="154"/>
      <c r="F269" s="154"/>
      <c r="G269" s="154"/>
      <c r="H269" s="154"/>
      <c r="I269" s="154"/>
      <c r="J269" s="154"/>
      <c r="K269" s="154"/>
      <c r="L269" s="154"/>
      <c r="M269" s="154"/>
      <c r="N269" s="154"/>
    </row>
    <row r="270" spans="1:14" ht="12.75">
      <c r="A270" s="29"/>
      <c r="B270" s="29"/>
      <c r="C270" s="154"/>
      <c r="D270" s="154"/>
      <c r="E270" s="154"/>
      <c r="F270" s="154"/>
      <c r="G270" s="154"/>
      <c r="H270" s="154"/>
      <c r="I270" s="154"/>
      <c r="J270" s="154"/>
      <c r="K270" s="154"/>
      <c r="L270" s="154"/>
      <c r="M270" s="154"/>
      <c r="N270" s="154"/>
    </row>
    <row r="271" spans="1:14" ht="12.75">
      <c r="A271" s="29"/>
      <c r="B271" s="29"/>
      <c r="C271" s="154"/>
      <c r="D271" s="154"/>
      <c r="E271" s="154"/>
      <c r="F271" s="154"/>
      <c r="G271" s="154"/>
      <c r="H271" s="154"/>
      <c r="I271" s="154"/>
      <c r="J271" s="154"/>
      <c r="K271" s="154"/>
      <c r="L271" s="154"/>
      <c r="M271" s="154"/>
      <c r="N271" s="154"/>
    </row>
    <row r="272" spans="1:14" ht="12.75">
      <c r="A272" s="29"/>
      <c r="B272" s="29"/>
      <c r="C272" s="154"/>
      <c r="D272" s="154"/>
      <c r="E272" s="154"/>
      <c r="F272" s="154"/>
      <c r="G272" s="154"/>
      <c r="H272" s="154"/>
      <c r="I272" s="154"/>
      <c r="J272" s="154"/>
      <c r="K272" s="154"/>
      <c r="L272" s="154"/>
      <c r="M272" s="154"/>
      <c r="N272" s="154"/>
    </row>
    <row r="273" spans="1:14" ht="12.75">
      <c r="A273" s="29"/>
      <c r="B273" s="29"/>
      <c r="C273" s="154"/>
      <c r="D273" s="154"/>
      <c r="E273" s="154"/>
      <c r="F273" s="154"/>
      <c r="G273" s="154"/>
      <c r="H273" s="154"/>
      <c r="I273" s="154"/>
      <c r="J273" s="154"/>
      <c r="K273" s="154"/>
      <c r="L273" s="154"/>
      <c r="M273" s="154"/>
      <c r="N273" s="154"/>
    </row>
    <row r="274" spans="1:14" ht="12.75">
      <c r="A274" s="29"/>
      <c r="B274" s="29"/>
      <c r="C274" s="154"/>
      <c r="D274" s="154"/>
      <c r="E274" s="154"/>
      <c r="F274" s="154"/>
      <c r="G274" s="154"/>
      <c r="H274" s="154"/>
      <c r="I274" s="154"/>
      <c r="J274" s="154"/>
      <c r="K274" s="154"/>
      <c r="L274" s="154"/>
      <c r="M274" s="154"/>
      <c r="N274" s="154"/>
    </row>
    <row r="275" spans="1:14" ht="12.75">
      <c r="A275" s="29"/>
      <c r="B275" s="29"/>
      <c r="C275" s="154"/>
      <c r="D275" s="154"/>
      <c r="E275" s="154"/>
      <c r="F275" s="154"/>
      <c r="G275" s="154"/>
      <c r="H275" s="154"/>
      <c r="I275" s="154"/>
      <c r="J275" s="154"/>
      <c r="K275" s="154"/>
      <c r="L275" s="154"/>
      <c r="M275" s="154"/>
      <c r="N275" s="154"/>
    </row>
    <row r="276" spans="1:14" ht="12.75">
      <c r="A276" s="29"/>
      <c r="B276" s="29"/>
      <c r="C276" s="154"/>
      <c r="D276" s="154"/>
      <c r="E276" s="154"/>
      <c r="F276" s="154"/>
      <c r="G276" s="154"/>
      <c r="H276" s="154"/>
      <c r="I276" s="154"/>
      <c r="J276" s="154"/>
      <c r="K276" s="154"/>
      <c r="L276" s="154"/>
      <c r="M276" s="154"/>
      <c r="N276" s="154"/>
    </row>
    <row r="277" spans="1:14" ht="12.75">
      <c r="A277" s="29"/>
      <c r="B277" s="29"/>
      <c r="C277" s="154"/>
      <c r="D277" s="154"/>
      <c r="E277" s="154"/>
      <c r="F277" s="154"/>
      <c r="G277" s="154"/>
      <c r="H277" s="154"/>
      <c r="I277" s="154"/>
      <c r="J277" s="154"/>
      <c r="K277" s="154"/>
      <c r="L277" s="154"/>
      <c r="M277" s="154"/>
      <c r="N277" s="154"/>
    </row>
    <row r="278" spans="1:14" ht="12.75">
      <c r="A278" s="29"/>
      <c r="B278" s="29"/>
      <c r="C278" s="154"/>
      <c r="D278" s="154"/>
      <c r="E278" s="154"/>
      <c r="F278" s="154"/>
      <c r="G278" s="154"/>
      <c r="H278" s="154"/>
      <c r="I278" s="154"/>
      <c r="J278" s="154"/>
      <c r="K278" s="154"/>
      <c r="L278" s="154"/>
      <c r="M278" s="154"/>
      <c r="N278" s="154"/>
    </row>
    <row r="279" spans="1:14" ht="12.75">
      <c r="A279" s="29"/>
      <c r="B279" s="29"/>
      <c r="C279" s="154"/>
      <c r="D279" s="154"/>
      <c r="E279" s="154"/>
      <c r="F279" s="154"/>
      <c r="G279" s="154"/>
      <c r="H279" s="154"/>
      <c r="I279" s="154"/>
      <c r="J279" s="154"/>
      <c r="K279" s="154"/>
      <c r="L279" s="154"/>
      <c r="M279" s="154"/>
      <c r="N279" s="154"/>
    </row>
    <row r="280" spans="1:14" ht="12.75">
      <c r="A280" s="29"/>
      <c r="B280" s="29"/>
      <c r="C280" s="154"/>
      <c r="D280" s="154"/>
      <c r="E280" s="154"/>
      <c r="F280" s="154"/>
      <c r="G280" s="154"/>
      <c r="H280" s="154"/>
      <c r="I280" s="154"/>
      <c r="J280" s="154"/>
      <c r="K280" s="154"/>
      <c r="L280" s="154"/>
      <c r="M280" s="154"/>
      <c r="N280" s="154"/>
    </row>
    <row r="281" spans="1:14" ht="12.75">
      <c r="A281" s="29"/>
      <c r="B281" s="29"/>
      <c r="C281" s="154"/>
      <c r="D281" s="154"/>
      <c r="E281" s="154"/>
      <c r="F281" s="154"/>
      <c r="G281" s="154"/>
      <c r="H281" s="154"/>
      <c r="I281" s="154"/>
      <c r="J281" s="154"/>
      <c r="K281" s="154"/>
      <c r="L281" s="154"/>
      <c r="M281" s="154"/>
      <c r="N281" s="154"/>
    </row>
    <row r="282" spans="1:14" ht="12.75">
      <c r="A282" s="29"/>
      <c r="B282" s="29"/>
      <c r="C282" s="154"/>
      <c r="D282" s="154"/>
      <c r="E282" s="154"/>
      <c r="F282" s="154"/>
      <c r="G282" s="154"/>
      <c r="H282" s="154"/>
      <c r="I282" s="154"/>
      <c r="J282" s="154"/>
      <c r="K282" s="154"/>
      <c r="L282" s="154"/>
      <c r="M282" s="154"/>
      <c r="N282" s="154"/>
    </row>
    <row r="283" spans="1:14" ht="12.75">
      <c r="A283" s="29"/>
      <c r="B283" s="29"/>
      <c r="C283" s="154"/>
      <c r="D283" s="154"/>
      <c r="E283" s="154"/>
      <c r="F283" s="154"/>
      <c r="G283" s="154"/>
      <c r="H283" s="154"/>
      <c r="I283" s="154"/>
      <c r="J283" s="154"/>
      <c r="K283" s="154"/>
      <c r="L283" s="154"/>
      <c r="M283" s="154"/>
      <c r="N283" s="154"/>
    </row>
    <row r="284" spans="1:14" ht="12.75">
      <c r="A284" s="29"/>
      <c r="B284" s="29"/>
      <c r="C284" s="154"/>
      <c r="D284" s="154"/>
      <c r="E284" s="154"/>
      <c r="F284" s="154"/>
      <c r="G284" s="154"/>
      <c r="H284" s="154"/>
      <c r="I284" s="154"/>
      <c r="J284" s="154"/>
      <c r="K284" s="154"/>
      <c r="L284" s="154"/>
      <c r="M284" s="154"/>
      <c r="N284" s="154"/>
    </row>
    <row r="285" spans="1:14" ht="12.75">
      <c r="A285" s="29"/>
      <c r="B285" s="29"/>
      <c r="C285" s="154"/>
      <c r="D285" s="154"/>
      <c r="E285" s="154"/>
      <c r="F285" s="154"/>
      <c r="G285" s="154"/>
      <c r="H285" s="154"/>
      <c r="I285" s="154"/>
      <c r="J285" s="154"/>
      <c r="K285" s="154"/>
      <c r="L285" s="154"/>
      <c r="M285" s="154"/>
      <c r="N285" s="154"/>
    </row>
    <row r="286" spans="1:14" ht="12.75">
      <c r="A286" s="29"/>
      <c r="B286" s="29"/>
      <c r="C286" s="154"/>
      <c r="D286" s="154"/>
      <c r="E286" s="154"/>
      <c r="F286" s="154"/>
      <c r="G286" s="154"/>
      <c r="H286" s="154"/>
      <c r="I286" s="154"/>
      <c r="J286" s="154"/>
      <c r="K286" s="154"/>
      <c r="L286" s="154"/>
      <c r="M286" s="154"/>
      <c r="N286" s="154"/>
    </row>
    <row r="287" spans="1:14" ht="12.75">
      <c r="A287" s="29"/>
      <c r="B287" s="29"/>
      <c r="C287" s="154"/>
      <c r="D287" s="154"/>
      <c r="E287" s="154"/>
      <c r="F287" s="154"/>
      <c r="G287" s="154"/>
      <c r="H287" s="154"/>
      <c r="I287" s="154"/>
      <c r="J287" s="154"/>
      <c r="K287" s="154"/>
      <c r="L287" s="154"/>
      <c r="M287" s="154"/>
      <c r="N287" s="154"/>
    </row>
    <row r="288" spans="1:14" ht="12.75">
      <c r="A288" s="29"/>
      <c r="B288" s="29"/>
      <c r="C288" s="154"/>
      <c r="D288" s="154"/>
      <c r="E288" s="154"/>
      <c r="F288" s="154"/>
      <c r="G288" s="154"/>
      <c r="H288" s="154"/>
      <c r="I288" s="154"/>
      <c r="J288" s="154"/>
      <c r="K288" s="154"/>
      <c r="L288" s="154"/>
      <c r="M288" s="154"/>
      <c r="N288" s="154"/>
    </row>
    <row r="289" spans="1:14" ht="12.75">
      <c r="A289" s="29"/>
      <c r="B289" s="29"/>
      <c r="C289" s="154"/>
      <c r="D289" s="154"/>
      <c r="E289" s="154"/>
      <c r="F289" s="154"/>
      <c r="G289" s="154"/>
      <c r="H289" s="154"/>
      <c r="I289" s="154"/>
      <c r="J289" s="154"/>
      <c r="K289" s="154"/>
      <c r="L289" s="154"/>
      <c r="M289" s="154"/>
      <c r="N289" s="154"/>
    </row>
    <row r="290" spans="1:14" ht="12.75">
      <c r="A290" s="29"/>
      <c r="B290" s="29"/>
      <c r="C290" s="154"/>
      <c r="D290" s="154"/>
      <c r="E290" s="154"/>
      <c r="F290" s="154"/>
      <c r="G290" s="154"/>
      <c r="H290" s="154"/>
      <c r="I290" s="154"/>
      <c r="J290" s="154"/>
      <c r="K290" s="154"/>
      <c r="L290" s="154"/>
      <c r="M290" s="154"/>
      <c r="N290" s="154"/>
    </row>
    <row r="291" spans="1:14" ht="12.75">
      <c r="A291" s="29"/>
      <c r="B291" s="29"/>
      <c r="C291" s="154"/>
      <c r="D291" s="154"/>
      <c r="E291" s="154"/>
      <c r="F291" s="154"/>
      <c r="G291" s="154"/>
      <c r="H291" s="154"/>
      <c r="I291" s="154"/>
      <c r="J291" s="154"/>
      <c r="K291" s="154"/>
      <c r="L291" s="154"/>
      <c r="M291" s="154"/>
      <c r="N291" s="154"/>
    </row>
    <row r="292" spans="1:14" ht="12.75">
      <c r="A292" s="29"/>
      <c r="B292" s="29"/>
      <c r="C292" s="154"/>
      <c r="D292" s="154"/>
      <c r="E292" s="154"/>
      <c r="F292" s="154"/>
      <c r="G292" s="154"/>
      <c r="H292" s="154"/>
      <c r="I292" s="154"/>
      <c r="J292" s="154"/>
      <c r="K292" s="154"/>
      <c r="L292" s="154"/>
      <c r="M292" s="154"/>
      <c r="N292" s="154"/>
    </row>
    <row r="293" spans="1:14" ht="12.75">
      <c r="A293" s="29"/>
      <c r="B293" s="29"/>
      <c r="C293" s="154"/>
      <c r="D293" s="154"/>
      <c r="E293" s="154"/>
      <c r="F293" s="154"/>
      <c r="G293" s="154"/>
      <c r="H293" s="154"/>
      <c r="I293" s="154"/>
      <c r="J293" s="154"/>
      <c r="K293" s="154"/>
      <c r="L293" s="154"/>
      <c r="M293" s="154"/>
      <c r="N293" s="154"/>
    </row>
    <row r="294" spans="1:14" ht="12.75">
      <c r="A294" s="29"/>
      <c r="B294" s="29"/>
      <c r="C294" s="154"/>
      <c r="D294" s="154"/>
      <c r="E294" s="154"/>
      <c r="F294" s="154"/>
      <c r="G294" s="154"/>
      <c r="H294" s="154"/>
      <c r="I294" s="154"/>
      <c r="J294" s="154"/>
      <c r="K294" s="154"/>
      <c r="L294" s="154"/>
      <c r="M294" s="154"/>
      <c r="N294" s="154"/>
    </row>
    <row r="295" spans="1:14" ht="12.75">
      <c r="A295" s="29"/>
      <c r="B295" s="29"/>
      <c r="C295" s="154"/>
      <c r="D295" s="154"/>
      <c r="E295" s="154"/>
      <c r="F295" s="154"/>
      <c r="G295" s="154"/>
      <c r="H295" s="154"/>
      <c r="I295" s="154"/>
      <c r="J295" s="154"/>
      <c r="K295" s="154"/>
      <c r="L295" s="154"/>
      <c r="M295" s="154"/>
      <c r="N295" s="154"/>
    </row>
    <row r="296" spans="1:14" ht="12.75">
      <c r="A296" s="29"/>
      <c r="B296" s="29"/>
      <c r="C296" s="154"/>
      <c r="D296" s="154"/>
      <c r="E296" s="154"/>
      <c r="F296" s="154"/>
      <c r="G296" s="154"/>
      <c r="H296" s="154"/>
      <c r="I296" s="154"/>
      <c r="J296" s="154"/>
      <c r="K296" s="154"/>
      <c r="L296" s="154"/>
      <c r="M296" s="154"/>
      <c r="N296" s="154"/>
    </row>
    <row r="297" spans="1:14" ht="12.75">
      <c r="A297" s="29"/>
      <c r="B297" s="29"/>
      <c r="C297" s="154"/>
      <c r="D297" s="154"/>
      <c r="E297" s="154"/>
      <c r="F297" s="154"/>
      <c r="G297" s="154"/>
      <c r="H297" s="154"/>
      <c r="I297" s="154"/>
      <c r="J297" s="154"/>
      <c r="K297" s="154"/>
      <c r="L297" s="154"/>
      <c r="M297" s="154"/>
      <c r="N297" s="154"/>
    </row>
    <row r="298" spans="1:14" ht="12.75">
      <c r="A298" s="29"/>
      <c r="B298" s="29"/>
      <c r="C298" s="29"/>
      <c r="D298" s="29"/>
      <c r="E298" s="29"/>
      <c r="F298" s="29"/>
      <c r="G298" s="29"/>
      <c r="H298" s="29"/>
      <c r="I298" s="29"/>
      <c r="J298" s="29"/>
      <c r="K298" s="29"/>
      <c r="L298" s="29"/>
      <c r="M298" s="29"/>
      <c r="N298" s="29"/>
    </row>
    <row r="299" spans="1:14" ht="12.75">
      <c r="A299" s="29"/>
      <c r="B299" s="29"/>
      <c r="C299" s="29"/>
      <c r="D299" s="29"/>
      <c r="E299" s="29"/>
      <c r="F299" s="29"/>
      <c r="G299" s="29"/>
      <c r="H299" s="29"/>
      <c r="I299" s="29"/>
      <c r="J299" s="29"/>
      <c r="K299" s="29"/>
      <c r="L299" s="29"/>
      <c r="M299" s="29"/>
      <c r="N299" s="29"/>
    </row>
  </sheetData>
  <sheetProtection/>
  <mergeCells count="55">
    <mergeCell ref="C9:E9"/>
    <mergeCell ref="F10:G10"/>
    <mergeCell ref="F9:G9"/>
    <mergeCell ref="H10:K10"/>
    <mergeCell ref="H9:K9"/>
    <mergeCell ref="H6:K6"/>
    <mergeCell ref="H7:K7"/>
    <mergeCell ref="L6:M6"/>
    <mergeCell ref="L7:M7"/>
    <mergeCell ref="L10:M10"/>
    <mergeCell ref="A208:A209"/>
    <mergeCell ref="B208:B209"/>
    <mergeCell ref="C208:F208"/>
    <mergeCell ref="K208:N208"/>
    <mergeCell ref="A60:A61"/>
    <mergeCell ref="C10:E10"/>
    <mergeCell ref="C196:F196"/>
    <mergeCell ref="L3:M3"/>
    <mergeCell ref="L4:M4"/>
    <mergeCell ref="H4:K4"/>
    <mergeCell ref="H3:K3"/>
    <mergeCell ref="A220:A221"/>
    <mergeCell ref="A1:N1"/>
    <mergeCell ref="A2:N2"/>
    <mergeCell ref="C122:F122"/>
    <mergeCell ref="A122:A123"/>
    <mergeCell ref="B122:B123"/>
    <mergeCell ref="K185:N185"/>
    <mergeCell ref="B220:B221"/>
    <mergeCell ref="G60:J60"/>
    <mergeCell ref="C46:F46"/>
    <mergeCell ref="B60:B61"/>
    <mergeCell ref="G122:J122"/>
    <mergeCell ref="C220:F220"/>
    <mergeCell ref="G220:J220"/>
    <mergeCell ref="K31:N31"/>
    <mergeCell ref="C31:F31"/>
    <mergeCell ref="G208:J208"/>
    <mergeCell ref="A196:A197"/>
    <mergeCell ref="G196:J196"/>
    <mergeCell ref="C185:F185"/>
    <mergeCell ref="A185:A186"/>
    <mergeCell ref="B185:B186"/>
    <mergeCell ref="G185:J185"/>
    <mergeCell ref="B196:B197"/>
    <mergeCell ref="A24:O24"/>
    <mergeCell ref="A25:O25"/>
    <mergeCell ref="K60:N60"/>
    <mergeCell ref="B46:B47"/>
    <mergeCell ref="A46:A47"/>
    <mergeCell ref="G46:J46"/>
    <mergeCell ref="C60:F60"/>
    <mergeCell ref="A31:A32"/>
    <mergeCell ref="B31:B32"/>
    <mergeCell ref="G31:J31"/>
  </mergeCells>
  <printOptions horizontalCentered="1"/>
  <pageMargins left="0.3937007874015748" right="0.3937007874015748" top="0.7874015748031497" bottom="0.3937007874015748" header="0.5118110236220472" footer="0.5118110236220472"/>
  <pageSetup horizontalDpi="600" verticalDpi="600" orientation="landscape" paperSize="9" scale="85" r:id="rId1"/>
  <rowBreaks count="4" manualBreakCount="4">
    <brk id="26" max="13" man="1"/>
    <brk id="56" max="13" man="1"/>
    <brk id="182" max="13" man="1"/>
    <brk id="204" max="13" man="1"/>
  </rowBreaks>
</worksheet>
</file>

<file path=xl/worksheets/sheet5.xml><?xml version="1.0" encoding="utf-8"?>
<worksheet xmlns="http://schemas.openxmlformats.org/spreadsheetml/2006/main" xmlns:r="http://schemas.openxmlformats.org/officeDocument/2006/relationships">
  <sheetPr>
    <tabColor rgb="FFFFFF00"/>
  </sheetPr>
  <dimension ref="A1:S25"/>
  <sheetViews>
    <sheetView view="pageBreakPreview" zoomScaleSheetLayoutView="100" zoomScalePageLayoutView="0" workbookViewId="0" topLeftCell="B24">
      <selection activeCell="J18" sqref="J18"/>
    </sheetView>
  </sheetViews>
  <sheetFormatPr defaultColWidth="9.00390625" defaultRowHeight="12.75"/>
  <cols>
    <col min="1" max="1" width="7.50390625" style="0" customWidth="1"/>
    <col min="2" max="2" width="27.00390625" style="0" customWidth="1"/>
    <col min="3" max="3" width="7.125" style="0" customWidth="1"/>
    <col min="4" max="4" width="22.875" style="0" customWidth="1"/>
    <col min="5" max="19" width="9.50390625" style="0" customWidth="1"/>
  </cols>
  <sheetData>
    <row r="1" spans="1:19" ht="15">
      <c r="A1" s="229" t="s">
        <v>144</v>
      </c>
      <c r="B1" s="229"/>
      <c r="C1" s="229"/>
      <c r="D1" s="229"/>
      <c r="E1" s="229"/>
      <c r="F1" s="229"/>
      <c r="G1" s="229"/>
      <c r="H1" s="229"/>
      <c r="I1" s="229"/>
      <c r="J1" s="229"/>
      <c r="K1" s="229"/>
      <c r="L1" s="229"/>
      <c r="M1" s="55"/>
      <c r="N1" s="13"/>
      <c r="O1" s="13"/>
      <c r="P1" s="13"/>
      <c r="Q1" s="13"/>
      <c r="R1" s="13"/>
      <c r="S1" s="13"/>
    </row>
    <row r="2" spans="1:19" ht="15">
      <c r="A2" s="12" t="s">
        <v>30</v>
      </c>
      <c r="B2" s="13"/>
      <c r="C2" s="13"/>
      <c r="D2" s="13"/>
      <c r="E2" s="13"/>
      <c r="F2" s="13"/>
      <c r="G2" s="13"/>
      <c r="H2" s="13"/>
      <c r="I2" s="13"/>
      <c r="J2" s="13"/>
      <c r="K2" s="13"/>
      <c r="L2" s="13"/>
      <c r="M2" s="13"/>
      <c r="N2" s="13"/>
      <c r="O2" s="13"/>
      <c r="P2" s="13"/>
      <c r="Q2" s="13"/>
      <c r="R2" s="13"/>
      <c r="S2" s="13" t="s">
        <v>173</v>
      </c>
    </row>
    <row r="3" spans="1:19" ht="12.75" customHeight="1">
      <c r="A3" s="231" t="s">
        <v>44</v>
      </c>
      <c r="B3" s="232" t="s">
        <v>31</v>
      </c>
      <c r="C3" s="232" t="s">
        <v>32</v>
      </c>
      <c r="D3" s="232" t="s">
        <v>33</v>
      </c>
      <c r="E3" s="226" t="s">
        <v>133</v>
      </c>
      <c r="F3" s="227"/>
      <c r="G3" s="228"/>
      <c r="H3" s="226" t="s">
        <v>134</v>
      </c>
      <c r="I3" s="227"/>
      <c r="J3" s="228"/>
      <c r="K3" s="226" t="s">
        <v>135</v>
      </c>
      <c r="L3" s="227"/>
      <c r="M3" s="228"/>
      <c r="N3" s="226" t="s">
        <v>82</v>
      </c>
      <c r="O3" s="227"/>
      <c r="P3" s="228"/>
      <c r="Q3" s="226" t="s">
        <v>137</v>
      </c>
      <c r="R3" s="227"/>
      <c r="S3" s="228"/>
    </row>
    <row r="4" spans="1:19" ht="24">
      <c r="A4" s="231"/>
      <c r="B4" s="232"/>
      <c r="C4" s="232"/>
      <c r="D4" s="232"/>
      <c r="E4" s="42" t="s">
        <v>22</v>
      </c>
      <c r="F4" s="42" t="s">
        <v>21</v>
      </c>
      <c r="G4" s="26" t="s">
        <v>12</v>
      </c>
      <c r="H4" s="42" t="s">
        <v>22</v>
      </c>
      <c r="I4" s="42" t="s">
        <v>21</v>
      </c>
      <c r="J4" s="26" t="s">
        <v>12</v>
      </c>
      <c r="K4" s="42" t="s">
        <v>22</v>
      </c>
      <c r="L4" s="42" t="s">
        <v>21</v>
      </c>
      <c r="M4" s="26" t="s">
        <v>12</v>
      </c>
      <c r="N4" s="42" t="s">
        <v>22</v>
      </c>
      <c r="O4" s="42" t="s">
        <v>21</v>
      </c>
      <c r="P4" s="26" t="s">
        <v>12</v>
      </c>
      <c r="Q4" s="42" t="s">
        <v>22</v>
      </c>
      <c r="R4" s="42" t="s">
        <v>21</v>
      </c>
      <c r="S4" s="26" t="s">
        <v>12</v>
      </c>
    </row>
    <row r="5" spans="1:19" ht="27.75" customHeight="1" thickBot="1">
      <c r="A5" s="39">
        <v>1</v>
      </c>
      <c r="B5" s="39">
        <v>2</v>
      </c>
      <c r="C5" s="39">
        <v>3</v>
      </c>
      <c r="D5" s="39">
        <v>4</v>
      </c>
      <c r="E5" s="39">
        <v>5</v>
      </c>
      <c r="F5" s="39">
        <v>6</v>
      </c>
      <c r="G5" s="39">
        <v>7</v>
      </c>
      <c r="H5" s="39">
        <v>8</v>
      </c>
      <c r="I5" s="39">
        <v>9</v>
      </c>
      <c r="J5" s="39">
        <v>10</v>
      </c>
      <c r="K5" s="39">
        <v>11</v>
      </c>
      <c r="L5" s="39">
        <v>12</v>
      </c>
      <c r="M5" s="39">
        <v>13</v>
      </c>
      <c r="N5" s="39">
        <v>14</v>
      </c>
      <c r="O5" s="39">
        <v>15</v>
      </c>
      <c r="P5" s="39">
        <v>16</v>
      </c>
      <c r="Q5" s="39">
        <v>17</v>
      </c>
      <c r="R5" s="39">
        <v>18</v>
      </c>
      <c r="S5" s="39">
        <v>19</v>
      </c>
    </row>
    <row r="6" spans="1:19" ht="60" customHeight="1" thickTop="1">
      <c r="A6" s="103">
        <v>1</v>
      </c>
      <c r="B6" s="101" t="s">
        <v>277</v>
      </c>
      <c r="C6" s="102"/>
      <c r="D6" s="102"/>
      <c r="E6" s="102"/>
      <c r="F6" s="102"/>
      <c r="G6" s="102"/>
      <c r="H6" s="104"/>
      <c r="I6" s="105"/>
      <c r="J6" s="105"/>
      <c r="K6" s="105"/>
      <c r="L6" s="105"/>
      <c r="M6" s="105"/>
      <c r="N6" s="105"/>
      <c r="O6" s="100"/>
      <c r="P6" s="100"/>
      <c r="Q6" s="100"/>
      <c r="R6" s="100"/>
      <c r="S6" s="100"/>
    </row>
    <row r="7" spans="1:19" ht="21" customHeight="1">
      <c r="A7" s="106"/>
      <c r="B7" s="101" t="s">
        <v>34</v>
      </c>
      <c r="C7" s="101"/>
      <c r="D7" s="101"/>
      <c r="E7" s="102"/>
      <c r="F7" s="102"/>
      <c r="G7" s="102"/>
      <c r="H7" s="104"/>
      <c r="I7" s="105"/>
      <c r="J7" s="105"/>
      <c r="K7" s="105"/>
      <c r="L7" s="105"/>
      <c r="M7" s="105"/>
      <c r="N7" s="105"/>
      <c r="O7" s="100"/>
      <c r="P7" s="100"/>
      <c r="Q7" s="100"/>
      <c r="R7" s="100"/>
      <c r="S7" s="100"/>
    </row>
    <row r="8" spans="1:19" ht="27.75" customHeight="1">
      <c r="A8" s="106"/>
      <c r="B8" s="107" t="s">
        <v>278</v>
      </c>
      <c r="C8" s="108" t="s">
        <v>279</v>
      </c>
      <c r="D8" s="108" t="s">
        <v>280</v>
      </c>
      <c r="E8" s="102">
        <v>65</v>
      </c>
      <c r="F8" s="102"/>
      <c r="G8" s="102">
        <v>65</v>
      </c>
      <c r="H8" s="109">
        <v>65</v>
      </c>
      <c r="I8" s="102"/>
      <c r="J8" s="102">
        <v>65</v>
      </c>
      <c r="K8" s="102">
        <v>65</v>
      </c>
      <c r="L8" s="102"/>
      <c r="M8" s="102">
        <v>65</v>
      </c>
      <c r="N8" s="102">
        <v>65</v>
      </c>
      <c r="O8" s="102"/>
      <c r="P8" s="102">
        <v>65</v>
      </c>
      <c r="Q8" s="102">
        <v>65</v>
      </c>
      <c r="R8" s="102"/>
      <c r="S8" s="102">
        <v>65</v>
      </c>
    </row>
    <row r="9" spans="1:19" ht="27.75" customHeight="1" hidden="1">
      <c r="A9" s="106"/>
      <c r="B9" s="107" t="s">
        <v>281</v>
      </c>
      <c r="C9" s="108" t="s">
        <v>282</v>
      </c>
      <c r="D9" s="108" t="s">
        <v>283</v>
      </c>
      <c r="E9" s="102">
        <v>100.6</v>
      </c>
      <c r="F9" s="102"/>
      <c r="G9" s="110">
        <v>100.6</v>
      </c>
      <c r="H9" s="109">
        <v>100.6</v>
      </c>
      <c r="I9" s="102"/>
      <c r="J9" s="102">
        <v>100.6</v>
      </c>
      <c r="K9" s="102">
        <v>113.2</v>
      </c>
      <c r="L9" s="102"/>
      <c r="M9" s="102">
        <v>113.2</v>
      </c>
      <c r="N9" s="102">
        <v>113.2</v>
      </c>
      <c r="O9" s="102"/>
      <c r="P9" s="102">
        <v>113.2</v>
      </c>
      <c r="Q9" s="102">
        <v>113.2</v>
      </c>
      <c r="R9" s="102"/>
      <c r="S9" s="102">
        <v>113.2</v>
      </c>
    </row>
    <row r="10" spans="1:19" ht="27.75" customHeight="1">
      <c r="A10" s="106"/>
      <c r="B10" s="101" t="s">
        <v>35</v>
      </c>
      <c r="C10" s="101"/>
      <c r="D10" s="101"/>
      <c r="E10" s="102"/>
      <c r="F10" s="102"/>
      <c r="G10" s="102"/>
      <c r="H10" s="109"/>
      <c r="I10" s="102"/>
      <c r="J10" s="102"/>
      <c r="K10" s="102"/>
      <c r="L10" s="102"/>
      <c r="M10" s="102"/>
      <c r="N10" s="102"/>
      <c r="O10" s="102"/>
      <c r="P10" s="102"/>
      <c r="Q10" s="102"/>
      <c r="R10" s="102"/>
      <c r="S10" s="102"/>
    </row>
    <row r="11" spans="1:19" ht="33" customHeight="1" hidden="1">
      <c r="A11" s="106"/>
      <c r="B11" s="107" t="s">
        <v>284</v>
      </c>
      <c r="C11" s="108" t="s">
        <v>285</v>
      </c>
      <c r="D11" s="108" t="s">
        <v>286</v>
      </c>
      <c r="E11" s="102">
        <v>0</v>
      </c>
      <c r="F11" s="102"/>
      <c r="G11" s="102">
        <v>0</v>
      </c>
      <c r="H11" s="109">
        <v>0</v>
      </c>
      <c r="I11" s="102"/>
      <c r="J11" s="102">
        <v>0</v>
      </c>
      <c r="K11" s="102">
        <v>0</v>
      </c>
      <c r="L11" s="102"/>
      <c r="M11" s="102">
        <v>0</v>
      </c>
      <c r="N11" s="102">
        <v>0</v>
      </c>
      <c r="O11" s="102"/>
      <c r="P11" s="102">
        <v>0</v>
      </c>
      <c r="Q11" s="102">
        <v>0</v>
      </c>
      <c r="R11" s="102"/>
      <c r="S11" s="102">
        <v>0</v>
      </c>
    </row>
    <row r="12" spans="1:19" ht="42.75" customHeight="1">
      <c r="A12" s="106"/>
      <c r="B12" s="107" t="s">
        <v>309</v>
      </c>
      <c r="C12" s="108" t="s">
        <v>285</v>
      </c>
      <c r="D12" s="108" t="s">
        <v>286</v>
      </c>
      <c r="E12" s="102">
        <v>1383</v>
      </c>
      <c r="F12" s="102"/>
      <c r="G12" s="102">
        <v>1383</v>
      </c>
      <c r="H12" s="109">
        <v>1600</v>
      </c>
      <c r="I12" s="102"/>
      <c r="J12" s="102">
        <v>1600</v>
      </c>
      <c r="K12" s="102">
        <v>1600</v>
      </c>
      <c r="L12" s="102"/>
      <c r="M12" s="102">
        <v>1600</v>
      </c>
      <c r="N12" s="102">
        <v>1600</v>
      </c>
      <c r="O12" s="102"/>
      <c r="P12" s="102">
        <v>1600</v>
      </c>
      <c r="Q12" s="102">
        <v>1600</v>
      </c>
      <c r="R12" s="102"/>
      <c r="S12" s="102">
        <v>1600</v>
      </c>
    </row>
    <row r="13" spans="1:19" ht="35.25" customHeight="1" hidden="1">
      <c r="A13" s="106"/>
      <c r="B13" s="111" t="s">
        <v>288</v>
      </c>
      <c r="C13" s="108" t="s">
        <v>285</v>
      </c>
      <c r="D13" s="108" t="s">
        <v>289</v>
      </c>
      <c r="E13" s="102">
        <v>21</v>
      </c>
      <c r="F13" s="102"/>
      <c r="G13" s="102">
        <v>21</v>
      </c>
      <c r="H13" s="109">
        <v>16</v>
      </c>
      <c r="I13" s="102"/>
      <c r="J13" s="102">
        <v>16</v>
      </c>
      <c r="K13" s="102">
        <v>16</v>
      </c>
      <c r="L13" s="102"/>
      <c r="M13" s="102">
        <v>16</v>
      </c>
      <c r="N13" s="102">
        <v>16</v>
      </c>
      <c r="O13" s="102"/>
      <c r="P13" s="102">
        <v>16</v>
      </c>
      <c r="Q13" s="102">
        <v>16</v>
      </c>
      <c r="R13" s="102"/>
      <c r="S13" s="102">
        <v>16</v>
      </c>
    </row>
    <row r="14" spans="1:19" ht="40.5" customHeight="1">
      <c r="A14" s="112"/>
      <c r="B14" s="113" t="s">
        <v>96</v>
      </c>
      <c r="C14" s="108"/>
      <c r="D14" s="108"/>
      <c r="E14" s="102"/>
      <c r="F14" s="102"/>
      <c r="G14" s="102"/>
      <c r="H14" s="114"/>
      <c r="I14" s="102"/>
      <c r="J14" s="102"/>
      <c r="K14" s="102"/>
      <c r="L14" s="102"/>
      <c r="M14" s="102"/>
      <c r="N14" s="102"/>
      <c r="O14" s="102"/>
      <c r="P14" s="102"/>
      <c r="Q14" s="102"/>
      <c r="R14" s="102"/>
      <c r="S14" s="102"/>
    </row>
    <row r="15" spans="1:19" ht="27.75" customHeight="1">
      <c r="A15" s="112"/>
      <c r="B15" s="101" t="s">
        <v>36</v>
      </c>
      <c r="C15" s="101"/>
      <c r="D15" s="101"/>
      <c r="E15" s="102"/>
      <c r="F15" s="102"/>
      <c r="G15" s="102"/>
      <c r="H15" s="114"/>
      <c r="I15" s="102"/>
      <c r="J15" s="102"/>
      <c r="K15" s="102"/>
      <c r="L15" s="102"/>
      <c r="M15" s="102"/>
      <c r="N15" s="102"/>
      <c r="O15" s="102"/>
      <c r="P15" s="102"/>
      <c r="Q15" s="102"/>
      <c r="R15" s="102"/>
      <c r="S15" s="102"/>
    </row>
    <row r="16" spans="1:19" ht="27.75" customHeight="1">
      <c r="A16" s="112"/>
      <c r="B16" s="107" t="s">
        <v>290</v>
      </c>
      <c r="C16" s="108" t="s">
        <v>341</v>
      </c>
      <c r="D16" s="108" t="s">
        <v>291</v>
      </c>
      <c r="E16" s="102">
        <v>31600</v>
      </c>
      <c r="F16" s="102"/>
      <c r="G16" s="102">
        <v>31600</v>
      </c>
      <c r="H16" s="114">
        <v>49500</v>
      </c>
      <c r="I16" s="115"/>
      <c r="J16" s="102">
        <v>49500</v>
      </c>
      <c r="K16" s="171">
        <f>'2020-2 (п. 1-7)'!N42/'2020-2 (п.8)'!K8</f>
        <v>42430.769230769234</v>
      </c>
      <c r="L16" s="171"/>
      <c r="M16" s="171">
        <f>'2020-2 (п. 1-7)'!N42/'2020-2 (п.8)'!M8</f>
        <v>42430.769230769234</v>
      </c>
      <c r="N16" s="171">
        <f>'2020-2 (п. 1-7)'!F55/'2020-2 (п.8)'!N8</f>
        <v>42723.227692307686</v>
      </c>
      <c r="O16" s="171"/>
      <c r="P16" s="171">
        <f>N16</f>
        <v>42723.227692307686</v>
      </c>
      <c r="Q16" s="171">
        <f>'2020-2 (п. 1-7)'!J55/'2020-2 (п.8)'!Q8</f>
        <v>42999.191683076926</v>
      </c>
      <c r="R16" s="171"/>
      <c r="S16" s="171">
        <f>Q16</f>
        <v>42999.191683076926</v>
      </c>
    </row>
    <row r="17" spans="1:19" ht="44.25" customHeight="1" hidden="1">
      <c r="A17" s="112"/>
      <c r="B17" s="107" t="s">
        <v>292</v>
      </c>
      <c r="C17" s="108" t="s">
        <v>293</v>
      </c>
      <c r="D17" s="108" t="s">
        <v>291</v>
      </c>
      <c r="E17" s="115">
        <v>1.4</v>
      </c>
      <c r="F17" s="102"/>
      <c r="G17" s="115">
        <v>1.4</v>
      </c>
      <c r="H17" s="114">
        <v>1.6</v>
      </c>
      <c r="I17" s="102"/>
      <c r="J17" s="102">
        <v>1.6</v>
      </c>
      <c r="K17" s="102">
        <v>1.9</v>
      </c>
      <c r="L17" s="102"/>
      <c r="M17" s="102">
        <v>1.9</v>
      </c>
      <c r="N17" s="102">
        <v>2</v>
      </c>
      <c r="O17" s="102"/>
      <c r="P17" s="102">
        <v>2</v>
      </c>
      <c r="Q17" s="102">
        <v>2.1</v>
      </c>
      <c r="R17" s="102"/>
      <c r="S17" s="102">
        <v>2.1</v>
      </c>
    </row>
    <row r="18" spans="1:19" ht="57" customHeight="1">
      <c r="A18" s="112"/>
      <c r="B18" s="107" t="s">
        <v>294</v>
      </c>
      <c r="C18" s="108" t="s">
        <v>285</v>
      </c>
      <c r="D18" s="108" t="s">
        <v>291</v>
      </c>
      <c r="E18" s="115">
        <v>24.4</v>
      </c>
      <c r="F18" s="102"/>
      <c r="G18" s="115">
        <v>24.4</v>
      </c>
      <c r="H18" s="115">
        <v>24.6</v>
      </c>
      <c r="I18" s="115"/>
      <c r="J18" s="115">
        <v>24.6</v>
      </c>
      <c r="K18" s="115">
        <f>K12/K8</f>
        <v>24.615384615384617</v>
      </c>
      <c r="L18" s="102"/>
      <c r="M18" s="115">
        <f>(M12+M11)/65</f>
        <v>24.615384615384617</v>
      </c>
      <c r="N18" s="115">
        <v>24.6</v>
      </c>
      <c r="O18" s="102"/>
      <c r="P18" s="115">
        <v>24.6</v>
      </c>
      <c r="Q18" s="115">
        <v>24.6</v>
      </c>
      <c r="R18" s="102"/>
      <c r="S18" s="115">
        <v>24.6</v>
      </c>
    </row>
    <row r="19" spans="1:19" ht="45.75" customHeight="1">
      <c r="A19" s="112"/>
      <c r="B19" s="113" t="s">
        <v>96</v>
      </c>
      <c r="C19" s="108"/>
      <c r="D19" s="108"/>
      <c r="E19" s="115"/>
      <c r="F19" s="102"/>
      <c r="G19" s="102"/>
      <c r="H19" s="114"/>
      <c r="I19" s="115"/>
      <c r="J19" s="102"/>
      <c r="K19" s="115"/>
      <c r="L19" s="102"/>
      <c r="M19" s="115"/>
      <c r="N19" s="102"/>
      <c r="O19" s="100"/>
      <c r="P19" s="100"/>
      <c r="Q19" s="100"/>
      <c r="R19" s="100"/>
      <c r="S19" s="100"/>
    </row>
    <row r="20" spans="1:19" ht="27.75" customHeight="1">
      <c r="A20" s="106"/>
      <c r="B20" s="101" t="s">
        <v>37</v>
      </c>
      <c r="C20" s="101"/>
      <c r="D20" s="101"/>
      <c r="E20" s="102"/>
      <c r="F20" s="102"/>
      <c r="G20" s="102"/>
      <c r="H20" s="109"/>
      <c r="I20" s="102"/>
      <c r="J20" s="102"/>
      <c r="K20" s="102"/>
      <c r="L20" s="102"/>
      <c r="M20" s="102"/>
      <c r="N20" s="102"/>
      <c r="O20" s="100"/>
      <c r="P20" s="100"/>
      <c r="Q20" s="100"/>
      <c r="R20" s="100"/>
      <c r="S20" s="100"/>
    </row>
    <row r="21" spans="1:19" ht="27.75" customHeight="1">
      <c r="A21" s="106"/>
      <c r="B21" s="107" t="s">
        <v>295</v>
      </c>
      <c r="C21" s="108" t="s">
        <v>296</v>
      </c>
      <c r="D21" s="108" t="s">
        <v>291</v>
      </c>
      <c r="E21" s="102">
        <v>100</v>
      </c>
      <c r="F21" s="102"/>
      <c r="G21" s="102">
        <v>100</v>
      </c>
      <c r="H21" s="109"/>
      <c r="I21" s="102">
        <v>100</v>
      </c>
      <c r="J21" s="102"/>
      <c r="K21" s="102">
        <v>100</v>
      </c>
      <c r="L21" s="102"/>
      <c r="M21" s="102">
        <v>100</v>
      </c>
      <c r="N21" s="102">
        <v>100</v>
      </c>
      <c r="O21" s="102"/>
      <c r="P21" s="102">
        <v>100</v>
      </c>
      <c r="Q21" s="102">
        <v>100</v>
      </c>
      <c r="R21" s="102"/>
      <c r="S21" s="102">
        <v>100</v>
      </c>
    </row>
    <row r="22" spans="1:19" ht="27.75" customHeight="1" hidden="1">
      <c r="A22" s="106"/>
      <c r="B22" s="107" t="s">
        <v>297</v>
      </c>
      <c r="C22" s="108" t="s">
        <v>296</v>
      </c>
      <c r="D22" s="108" t="s">
        <v>291</v>
      </c>
      <c r="E22" s="102">
        <v>100</v>
      </c>
      <c r="F22" s="102"/>
      <c r="G22" s="102">
        <v>100</v>
      </c>
      <c r="H22" s="109"/>
      <c r="I22" s="102">
        <v>100</v>
      </c>
      <c r="J22" s="102"/>
      <c r="K22" s="102">
        <v>100</v>
      </c>
      <c r="L22" s="102"/>
      <c r="M22" s="102">
        <v>100</v>
      </c>
      <c r="N22" s="102">
        <v>100</v>
      </c>
      <c r="O22" s="102"/>
      <c r="P22" s="102">
        <v>100</v>
      </c>
      <c r="Q22" s="102">
        <v>100</v>
      </c>
      <c r="R22" s="102"/>
      <c r="S22" s="102">
        <v>100</v>
      </c>
    </row>
    <row r="23" spans="1:19" ht="27.75" customHeight="1">
      <c r="A23" s="106"/>
      <c r="B23" s="107" t="s">
        <v>298</v>
      </c>
      <c r="C23" s="108" t="s">
        <v>296</v>
      </c>
      <c r="D23" s="108" t="s">
        <v>291</v>
      </c>
      <c r="E23" s="102">
        <v>100</v>
      </c>
      <c r="F23" s="102"/>
      <c r="G23" s="102">
        <v>100</v>
      </c>
      <c r="H23" s="109"/>
      <c r="I23" s="102">
        <v>100</v>
      </c>
      <c r="J23" s="102"/>
      <c r="K23" s="102">
        <v>100</v>
      </c>
      <c r="L23" s="102"/>
      <c r="M23" s="102">
        <v>100</v>
      </c>
      <c r="N23" s="102">
        <v>100</v>
      </c>
      <c r="O23" s="102"/>
      <c r="P23" s="102">
        <v>100</v>
      </c>
      <c r="Q23" s="102">
        <v>100</v>
      </c>
      <c r="R23" s="102"/>
      <c r="S23" s="102">
        <v>100</v>
      </c>
    </row>
    <row r="24" spans="1:19" ht="27.75" customHeight="1">
      <c r="A24" s="100"/>
      <c r="B24" s="113" t="s">
        <v>96</v>
      </c>
      <c r="C24" s="100"/>
      <c r="D24" s="100"/>
      <c r="E24" s="100"/>
      <c r="F24" s="100"/>
      <c r="G24" s="100"/>
      <c r="H24" s="100"/>
      <c r="I24" s="100"/>
      <c r="J24" s="100"/>
      <c r="K24" s="100"/>
      <c r="L24" s="100"/>
      <c r="M24" s="100"/>
      <c r="N24" s="100"/>
      <c r="O24" s="100"/>
      <c r="P24" s="100"/>
      <c r="Q24" s="100"/>
      <c r="R24" s="100"/>
      <c r="S24" s="41"/>
    </row>
    <row r="25" spans="1:19" ht="37.5" customHeight="1">
      <c r="A25" s="230" t="s">
        <v>92</v>
      </c>
      <c r="B25" s="230"/>
      <c r="C25" s="230"/>
      <c r="D25" s="230"/>
      <c r="E25" s="230"/>
      <c r="F25" s="230"/>
      <c r="G25" s="230"/>
      <c r="H25" s="230"/>
      <c r="I25" s="230"/>
      <c r="J25" s="230"/>
      <c r="K25" s="230"/>
      <c r="L25" s="230"/>
      <c r="M25" s="230"/>
      <c r="N25" s="230"/>
      <c r="O25" s="230"/>
      <c r="P25" s="230"/>
      <c r="Q25" s="230"/>
      <c r="R25" s="230"/>
      <c r="S25" s="56"/>
    </row>
  </sheetData>
  <sheetProtection/>
  <mergeCells count="11">
    <mergeCell ref="N3:P3"/>
    <mergeCell ref="Q3:S3"/>
    <mergeCell ref="A1:L1"/>
    <mergeCell ref="E3:G3"/>
    <mergeCell ref="H3:J3"/>
    <mergeCell ref="K3:M3"/>
    <mergeCell ref="A25:R25"/>
    <mergeCell ref="A3:A4"/>
    <mergeCell ref="B3:B4"/>
    <mergeCell ref="C3:C4"/>
    <mergeCell ref="D3:D4"/>
  </mergeCells>
  <printOptions horizontalCentered="1"/>
  <pageMargins left="0.3937007874015748" right="0.3937007874015748" top="0.7874015748031497" bottom="0.3937007874015748" header="0.5118110236220472" footer="0.5118110236220472"/>
  <pageSetup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tabColor indexed="13"/>
  </sheetPr>
  <dimension ref="A1:K11"/>
  <sheetViews>
    <sheetView view="pageBreakPreview" zoomScaleSheetLayoutView="100" zoomScalePageLayoutView="0" workbookViewId="0" topLeftCell="A1">
      <selection activeCell="F6" sqref="F6"/>
    </sheetView>
  </sheetViews>
  <sheetFormatPr defaultColWidth="9.00390625" defaultRowHeight="12.75"/>
  <cols>
    <col min="1" max="1" width="22.00390625" style="0" customWidth="1"/>
    <col min="2" max="7" width="10.00390625" style="0" customWidth="1"/>
    <col min="9" max="11" width="10.00390625" style="0" customWidth="1"/>
  </cols>
  <sheetData>
    <row r="1" spans="1:11" ht="15">
      <c r="A1" s="28" t="s">
        <v>38</v>
      </c>
      <c r="B1" s="28"/>
      <c r="C1" s="28"/>
      <c r="D1" s="28"/>
      <c r="E1" s="28"/>
      <c r="F1" s="28"/>
      <c r="G1" s="28"/>
      <c r="H1" s="28"/>
      <c r="I1" s="28"/>
      <c r="J1" s="28"/>
      <c r="K1" s="28"/>
    </row>
    <row r="2" spans="1:11" ht="12.75">
      <c r="A2" s="13"/>
      <c r="B2" s="13"/>
      <c r="C2" s="13"/>
      <c r="D2" s="13"/>
      <c r="E2" s="13"/>
      <c r="F2" s="13"/>
      <c r="G2" s="13"/>
      <c r="H2" s="13"/>
      <c r="I2" s="13"/>
      <c r="J2" s="13"/>
      <c r="K2" s="16" t="s">
        <v>173</v>
      </c>
    </row>
    <row r="3" spans="1:11" ht="12.75" customHeight="1">
      <c r="A3" s="232" t="s">
        <v>0</v>
      </c>
      <c r="B3" s="233" t="s">
        <v>133</v>
      </c>
      <c r="C3" s="233"/>
      <c r="D3" s="233" t="s">
        <v>134</v>
      </c>
      <c r="E3" s="233"/>
      <c r="F3" s="233" t="s">
        <v>135</v>
      </c>
      <c r="G3" s="233"/>
      <c r="H3" s="233" t="s">
        <v>82</v>
      </c>
      <c r="I3" s="233"/>
      <c r="J3" s="233" t="s">
        <v>137</v>
      </c>
      <c r="K3" s="233"/>
    </row>
    <row r="4" spans="1:11" ht="27.75" customHeight="1">
      <c r="A4" s="232"/>
      <c r="B4" s="42" t="s">
        <v>22</v>
      </c>
      <c r="C4" s="42" t="s">
        <v>21</v>
      </c>
      <c r="D4" s="42" t="s">
        <v>22</v>
      </c>
      <c r="E4" s="42" t="s">
        <v>21</v>
      </c>
      <c r="F4" s="42" t="s">
        <v>22</v>
      </c>
      <c r="G4" s="42" t="s">
        <v>21</v>
      </c>
      <c r="H4" s="42" t="s">
        <v>22</v>
      </c>
      <c r="I4" s="42" t="s">
        <v>21</v>
      </c>
      <c r="J4" s="42" t="s">
        <v>22</v>
      </c>
      <c r="K4" s="42" t="s">
        <v>21</v>
      </c>
    </row>
    <row r="5" spans="1:11" ht="13.5" thickBot="1">
      <c r="A5" s="39">
        <v>1</v>
      </c>
      <c r="B5" s="39">
        <v>2</v>
      </c>
      <c r="C5" s="39">
        <v>3</v>
      </c>
      <c r="D5" s="39">
        <v>4</v>
      </c>
      <c r="E5" s="39">
        <v>5</v>
      </c>
      <c r="F5" s="39">
        <v>6</v>
      </c>
      <c r="G5" s="39">
        <v>7</v>
      </c>
      <c r="H5" s="39">
        <v>8</v>
      </c>
      <c r="I5" s="39">
        <v>9</v>
      </c>
      <c r="J5" s="39">
        <v>10</v>
      </c>
      <c r="K5" s="39">
        <v>11</v>
      </c>
    </row>
    <row r="6" spans="1:11" ht="60" thickTop="1">
      <c r="A6" s="116" t="s">
        <v>299</v>
      </c>
      <c r="B6" s="117">
        <f>'2020-2 (п. 1-7)'!C66</f>
        <v>1568767.73</v>
      </c>
      <c r="C6" s="117">
        <v>0</v>
      </c>
      <c r="D6" s="117">
        <f>'2020-2 (п. 1-7)'!G66</f>
        <v>2401300</v>
      </c>
      <c r="E6" s="117">
        <v>0</v>
      </c>
      <c r="F6" s="117">
        <f>'2020-2 (п. 1-7)'!N66</f>
        <v>2006600</v>
      </c>
      <c r="G6" s="117"/>
      <c r="H6" s="117">
        <f>'2020-2 (п. 1-7)'!C128</f>
        <v>2006600</v>
      </c>
      <c r="I6" s="117">
        <v>0</v>
      </c>
      <c r="J6" s="117">
        <f>H6</f>
        <v>2006600</v>
      </c>
      <c r="K6" s="117">
        <v>0</v>
      </c>
    </row>
    <row r="7" spans="1:11" ht="12.75">
      <c r="A7" s="10"/>
      <c r="B7" s="26"/>
      <c r="C7" s="26"/>
      <c r="D7" s="26"/>
      <c r="E7" s="26"/>
      <c r="F7" s="26"/>
      <c r="G7" s="26"/>
      <c r="H7" s="26"/>
      <c r="I7" s="26"/>
      <c r="J7" s="26"/>
      <c r="K7" s="26"/>
    </row>
    <row r="8" spans="1:11" ht="12.75">
      <c r="A8" s="10"/>
      <c r="B8" s="26"/>
      <c r="C8" s="26"/>
      <c r="D8" s="26"/>
      <c r="E8" s="26"/>
      <c r="F8" s="26"/>
      <c r="G8" s="26"/>
      <c r="H8" s="26"/>
      <c r="I8" s="26"/>
      <c r="J8" s="26"/>
      <c r="K8" s="26"/>
    </row>
    <row r="9" spans="1:11" ht="12.75">
      <c r="A9" s="10"/>
      <c r="B9" s="26"/>
      <c r="C9" s="26"/>
      <c r="D9" s="26"/>
      <c r="E9" s="26"/>
      <c r="F9" s="26"/>
      <c r="G9" s="26"/>
      <c r="H9" s="26"/>
      <c r="I9" s="26"/>
      <c r="J9" s="26"/>
      <c r="K9" s="26"/>
    </row>
    <row r="10" spans="1:11" s="7" customFormat="1" ht="12.75">
      <c r="A10" s="11" t="s">
        <v>4</v>
      </c>
      <c r="B10" s="118">
        <f>B6</f>
        <v>1568767.73</v>
      </c>
      <c r="C10" s="118">
        <f aca="true" t="shared" si="0" ref="C10:K10">C6</f>
        <v>0</v>
      </c>
      <c r="D10" s="118">
        <f t="shared" si="0"/>
        <v>2401300</v>
      </c>
      <c r="E10" s="118">
        <f t="shared" si="0"/>
        <v>0</v>
      </c>
      <c r="F10" s="118">
        <f t="shared" si="0"/>
        <v>2006600</v>
      </c>
      <c r="G10" s="118">
        <f t="shared" si="0"/>
        <v>0</v>
      </c>
      <c r="H10" s="118">
        <f t="shared" si="0"/>
        <v>2006600</v>
      </c>
      <c r="I10" s="118">
        <f t="shared" si="0"/>
        <v>0</v>
      </c>
      <c r="J10" s="118">
        <f t="shared" si="0"/>
        <v>2006600</v>
      </c>
      <c r="K10" s="118">
        <f t="shared" si="0"/>
        <v>0</v>
      </c>
    </row>
    <row r="11" spans="1:11" s="7" customFormat="1" ht="60" customHeight="1">
      <c r="A11" s="57" t="s">
        <v>39</v>
      </c>
      <c r="B11" s="48" t="s">
        <v>14</v>
      </c>
      <c r="C11" s="48"/>
      <c r="D11" s="48" t="s">
        <v>14</v>
      </c>
      <c r="E11" s="48"/>
      <c r="F11" s="48" t="s">
        <v>14</v>
      </c>
      <c r="G11" s="48"/>
      <c r="H11" s="48" t="s">
        <v>14</v>
      </c>
      <c r="I11" s="48"/>
      <c r="J11" s="48" t="s">
        <v>14</v>
      </c>
      <c r="K11" s="48"/>
    </row>
  </sheetData>
  <sheetProtection/>
  <mergeCells count="6">
    <mergeCell ref="F3:G3"/>
    <mergeCell ref="H3:I3"/>
    <mergeCell ref="J3:K3"/>
    <mergeCell ref="A3:A4"/>
    <mergeCell ref="B3:C3"/>
    <mergeCell ref="D3:E3"/>
  </mergeCells>
  <printOptions horizontalCentered="1"/>
  <pageMargins left="0.3937007874015748" right="0.3937007874015748"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FF00"/>
  </sheetPr>
  <dimension ref="A1:AB13"/>
  <sheetViews>
    <sheetView view="pageBreakPreview" zoomScaleSheetLayoutView="100" zoomScalePageLayoutView="0" workbookViewId="0" topLeftCell="A1">
      <selection activeCell="J23" sqref="J23"/>
    </sheetView>
  </sheetViews>
  <sheetFormatPr defaultColWidth="9.00390625" defaultRowHeight="12.75"/>
  <cols>
    <col min="1" max="1" width="4.50390625" style="0" customWidth="1"/>
    <col min="2" max="2" width="26.50390625" style="0" customWidth="1"/>
    <col min="3" max="18" width="8.125" style="0" customWidth="1"/>
    <col min="19" max="19" width="7.00390625" style="0" customWidth="1"/>
    <col min="20" max="20" width="8.125" style="0" customWidth="1"/>
    <col min="21" max="22" width="7.00390625" style="0" customWidth="1"/>
    <col min="23" max="23" width="8.875" style="0" customWidth="1"/>
    <col min="24" max="28" width="7.00390625" style="0" customWidth="1"/>
  </cols>
  <sheetData>
    <row r="1" spans="1:28" ht="15">
      <c r="A1" s="229" t="s">
        <v>40</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row>
    <row r="2" spans="1:28" ht="1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12.75" customHeight="1">
      <c r="A3" s="231" t="s">
        <v>44</v>
      </c>
      <c r="B3" s="232" t="s">
        <v>41</v>
      </c>
      <c r="C3" s="207" t="s">
        <v>133</v>
      </c>
      <c r="D3" s="208"/>
      <c r="E3" s="208"/>
      <c r="F3" s="208"/>
      <c r="G3" s="207" t="s">
        <v>145</v>
      </c>
      <c r="H3" s="208"/>
      <c r="I3" s="208"/>
      <c r="J3" s="208"/>
      <c r="K3" s="208"/>
      <c r="L3" s="208"/>
      <c r="M3" s="208"/>
      <c r="N3" s="208"/>
      <c r="O3" s="208"/>
      <c r="P3" s="208"/>
      <c r="Q3" s="208"/>
      <c r="R3" s="209"/>
      <c r="S3" s="207" t="s">
        <v>2</v>
      </c>
      <c r="T3" s="208"/>
      <c r="U3" s="208"/>
      <c r="V3" s="208"/>
      <c r="W3" s="208"/>
      <c r="X3" s="209"/>
      <c r="Y3" s="232" t="s">
        <v>83</v>
      </c>
      <c r="Z3" s="232"/>
      <c r="AA3" s="232" t="s">
        <v>146</v>
      </c>
      <c r="AB3" s="232"/>
    </row>
    <row r="4" spans="1:28" ht="16.5" customHeight="1">
      <c r="A4" s="231"/>
      <c r="B4" s="232"/>
      <c r="C4" s="207" t="s">
        <v>22</v>
      </c>
      <c r="D4" s="208"/>
      <c r="E4" s="207" t="s">
        <v>21</v>
      </c>
      <c r="F4" s="208"/>
      <c r="G4" s="207" t="s">
        <v>22</v>
      </c>
      <c r="H4" s="208"/>
      <c r="I4" s="208"/>
      <c r="J4" s="208"/>
      <c r="K4" s="208"/>
      <c r="L4" s="209"/>
      <c r="M4" s="207" t="s">
        <v>21</v>
      </c>
      <c r="N4" s="208"/>
      <c r="O4" s="208"/>
      <c r="P4" s="208"/>
      <c r="Q4" s="208"/>
      <c r="R4" s="209"/>
      <c r="S4" s="234" t="s">
        <v>22</v>
      </c>
      <c r="T4" s="207" t="s">
        <v>93</v>
      </c>
      <c r="U4" s="208"/>
      <c r="V4" s="234" t="s">
        <v>21</v>
      </c>
      <c r="W4" s="207" t="s">
        <v>93</v>
      </c>
      <c r="X4" s="208"/>
      <c r="Y4" s="234" t="s">
        <v>22</v>
      </c>
      <c r="Z4" s="234" t="s">
        <v>21</v>
      </c>
      <c r="AA4" s="234" t="s">
        <v>22</v>
      </c>
      <c r="AB4" s="234" t="s">
        <v>21</v>
      </c>
    </row>
    <row r="5" spans="1:28" ht="37.5" customHeight="1">
      <c r="A5" s="231"/>
      <c r="B5" s="232"/>
      <c r="C5" s="26" t="s">
        <v>94</v>
      </c>
      <c r="D5" s="26" t="s">
        <v>95</v>
      </c>
      <c r="E5" s="26" t="s">
        <v>94</v>
      </c>
      <c r="F5" s="26" t="s">
        <v>95</v>
      </c>
      <c r="G5" s="26" t="s">
        <v>90</v>
      </c>
      <c r="H5" s="26" t="s">
        <v>88</v>
      </c>
      <c r="I5" s="26" t="s">
        <v>89</v>
      </c>
      <c r="J5" s="26" t="s">
        <v>91</v>
      </c>
      <c r="K5" s="26" t="s">
        <v>88</v>
      </c>
      <c r="L5" s="26" t="s">
        <v>89</v>
      </c>
      <c r="M5" s="26" t="s">
        <v>90</v>
      </c>
      <c r="N5" s="26" t="s">
        <v>88</v>
      </c>
      <c r="O5" s="26" t="s">
        <v>89</v>
      </c>
      <c r="P5" s="26" t="s">
        <v>91</v>
      </c>
      <c r="Q5" s="26" t="s">
        <v>88</v>
      </c>
      <c r="R5" s="26" t="s">
        <v>89</v>
      </c>
      <c r="S5" s="234"/>
      <c r="T5" s="26" t="s">
        <v>88</v>
      </c>
      <c r="U5" s="26" t="s">
        <v>89</v>
      </c>
      <c r="V5" s="234"/>
      <c r="W5" s="26" t="s">
        <v>88</v>
      </c>
      <c r="X5" s="26" t="s">
        <v>89</v>
      </c>
      <c r="Y5" s="234"/>
      <c r="Z5" s="234"/>
      <c r="AA5" s="234"/>
      <c r="AB5" s="234"/>
    </row>
    <row r="6" spans="1:28" ht="13.5" thickBot="1">
      <c r="A6" s="39">
        <v>1</v>
      </c>
      <c r="B6" s="39">
        <v>2</v>
      </c>
      <c r="C6" s="39">
        <v>3</v>
      </c>
      <c r="D6" s="39">
        <v>4</v>
      </c>
      <c r="E6" s="39">
        <v>5</v>
      </c>
      <c r="F6" s="39">
        <v>6</v>
      </c>
      <c r="G6" s="39">
        <v>7</v>
      </c>
      <c r="H6" s="39">
        <v>8</v>
      </c>
      <c r="I6" s="39">
        <v>9</v>
      </c>
      <c r="J6" s="39">
        <v>10</v>
      </c>
      <c r="K6" s="39">
        <v>11</v>
      </c>
      <c r="L6" s="39">
        <v>12</v>
      </c>
      <c r="M6" s="39">
        <v>13</v>
      </c>
      <c r="N6" s="39">
        <v>14</v>
      </c>
      <c r="O6" s="39">
        <v>15</v>
      </c>
      <c r="P6" s="39">
        <v>16</v>
      </c>
      <c r="Q6" s="39">
        <v>17</v>
      </c>
      <c r="R6" s="39">
        <v>18</v>
      </c>
      <c r="S6" s="39">
        <v>19</v>
      </c>
      <c r="T6" s="39">
        <v>20</v>
      </c>
      <c r="U6" s="39">
        <v>21</v>
      </c>
      <c r="V6" s="39">
        <v>22</v>
      </c>
      <c r="W6" s="39">
        <v>23</v>
      </c>
      <c r="X6" s="39">
        <v>24</v>
      </c>
      <c r="Y6" s="39">
        <v>25</v>
      </c>
      <c r="Z6" s="39">
        <v>26</v>
      </c>
      <c r="AA6" s="39">
        <v>27</v>
      </c>
      <c r="AB6" s="39">
        <v>28</v>
      </c>
    </row>
    <row r="7" spans="1:28" ht="24" thickTop="1">
      <c r="A7" s="25"/>
      <c r="B7" s="25" t="s">
        <v>300</v>
      </c>
      <c r="C7" s="58">
        <v>65</v>
      </c>
      <c r="D7" s="58">
        <v>15</v>
      </c>
      <c r="E7" s="58"/>
      <c r="F7" s="58"/>
      <c r="G7" s="58">
        <v>65</v>
      </c>
      <c r="H7" s="58"/>
      <c r="I7" s="58"/>
      <c r="J7" s="58">
        <v>15</v>
      </c>
      <c r="K7" s="58">
        <v>3</v>
      </c>
      <c r="L7" s="58">
        <v>12</v>
      </c>
      <c r="M7" s="58"/>
      <c r="N7" s="58"/>
      <c r="O7" s="58"/>
      <c r="P7" s="58"/>
      <c r="Q7" s="58"/>
      <c r="R7" s="58"/>
      <c r="S7" s="58">
        <v>15</v>
      </c>
      <c r="T7" s="58">
        <v>3</v>
      </c>
      <c r="U7" s="58">
        <v>12</v>
      </c>
      <c r="V7" s="58"/>
      <c r="W7" s="58"/>
      <c r="X7" s="58"/>
      <c r="Y7" s="58">
        <v>15</v>
      </c>
      <c r="Z7" s="58"/>
      <c r="AA7" s="58">
        <v>15</v>
      </c>
      <c r="AB7" s="58"/>
    </row>
    <row r="8" spans="1:28" ht="12.75">
      <c r="A8" s="10"/>
      <c r="B8" s="10"/>
      <c r="C8" s="27"/>
      <c r="D8" s="27"/>
      <c r="E8" s="27"/>
      <c r="F8" s="27"/>
      <c r="G8" s="27"/>
      <c r="H8" s="27"/>
      <c r="I8" s="27"/>
      <c r="J8" s="27"/>
      <c r="K8" s="27"/>
      <c r="L8" s="27"/>
      <c r="M8" s="27"/>
      <c r="N8" s="27"/>
      <c r="O8" s="27"/>
      <c r="P8" s="27"/>
      <c r="Q8" s="27"/>
      <c r="R8" s="27"/>
      <c r="S8" s="27"/>
      <c r="T8" s="27"/>
      <c r="U8" s="27"/>
      <c r="V8" s="27"/>
      <c r="W8" s="27"/>
      <c r="X8" s="27"/>
      <c r="Y8" s="27"/>
      <c r="Z8" s="27"/>
      <c r="AA8" s="27"/>
      <c r="AB8" s="27"/>
    </row>
    <row r="9" spans="1:28" ht="12.75">
      <c r="A9" s="10"/>
      <c r="B9" s="10"/>
      <c r="C9" s="27"/>
      <c r="D9" s="27"/>
      <c r="E9" s="27"/>
      <c r="F9" s="27"/>
      <c r="G9" s="27"/>
      <c r="H9" s="27"/>
      <c r="I9" s="27"/>
      <c r="J9" s="27"/>
      <c r="K9" s="27"/>
      <c r="L9" s="27"/>
      <c r="M9" s="27"/>
      <c r="N9" s="27"/>
      <c r="O9" s="27"/>
      <c r="P9" s="27"/>
      <c r="Q9" s="27"/>
      <c r="R9" s="27"/>
      <c r="S9" s="27"/>
      <c r="T9" s="27"/>
      <c r="U9" s="27"/>
      <c r="V9" s="27"/>
      <c r="W9" s="27"/>
      <c r="X9" s="27"/>
      <c r="Y9" s="27"/>
      <c r="Z9" s="27"/>
      <c r="AA9" s="27"/>
      <c r="AB9" s="27"/>
    </row>
    <row r="10" spans="1:28" ht="12.75">
      <c r="A10" s="10"/>
      <c r="B10" s="10"/>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row>
    <row r="11" spans="1:28" s="7" customFormat="1" ht="12.75">
      <c r="A11" s="57"/>
      <c r="B11" s="57" t="s">
        <v>42</v>
      </c>
      <c r="C11" s="57">
        <f>C7</f>
        <v>65</v>
      </c>
      <c r="D11" s="57">
        <f aca="true" t="shared" si="0" ref="D11:AB11">D7</f>
        <v>15</v>
      </c>
      <c r="E11" s="57">
        <f t="shared" si="0"/>
        <v>0</v>
      </c>
      <c r="F11" s="57">
        <f t="shared" si="0"/>
        <v>0</v>
      </c>
      <c r="G11" s="57">
        <f t="shared" si="0"/>
        <v>65</v>
      </c>
      <c r="H11" s="57">
        <f t="shared" si="0"/>
        <v>0</v>
      </c>
      <c r="I11" s="57">
        <f t="shared" si="0"/>
        <v>0</v>
      </c>
      <c r="J11" s="57">
        <f t="shared" si="0"/>
        <v>15</v>
      </c>
      <c r="K11" s="57">
        <f t="shared" si="0"/>
        <v>3</v>
      </c>
      <c r="L11" s="57">
        <f t="shared" si="0"/>
        <v>12</v>
      </c>
      <c r="M11" s="57">
        <f t="shared" si="0"/>
        <v>0</v>
      </c>
      <c r="N11" s="57">
        <f t="shared" si="0"/>
        <v>0</v>
      </c>
      <c r="O11" s="57">
        <f t="shared" si="0"/>
        <v>0</v>
      </c>
      <c r="P11" s="57">
        <f t="shared" si="0"/>
        <v>0</v>
      </c>
      <c r="Q11" s="57">
        <f t="shared" si="0"/>
        <v>0</v>
      </c>
      <c r="R11" s="57">
        <f t="shared" si="0"/>
        <v>0</v>
      </c>
      <c r="S11" s="57">
        <f t="shared" si="0"/>
        <v>15</v>
      </c>
      <c r="T11" s="57">
        <f t="shared" si="0"/>
        <v>3</v>
      </c>
      <c r="U11" s="57">
        <f t="shared" si="0"/>
        <v>12</v>
      </c>
      <c r="V11" s="57">
        <f t="shared" si="0"/>
        <v>0</v>
      </c>
      <c r="W11" s="57">
        <f t="shared" si="0"/>
        <v>0</v>
      </c>
      <c r="X11" s="57">
        <f t="shared" si="0"/>
        <v>0</v>
      </c>
      <c r="Y11" s="57">
        <f t="shared" si="0"/>
        <v>15</v>
      </c>
      <c r="Z11" s="57">
        <f t="shared" si="0"/>
        <v>0</v>
      </c>
      <c r="AA11" s="57">
        <f t="shared" si="0"/>
        <v>15</v>
      </c>
      <c r="AB11" s="57">
        <f t="shared" si="0"/>
        <v>0</v>
      </c>
    </row>
    <row r="12" spans="1:28" s="7" customFormat="1" ht="51" customHeight="1">
      <c r="A12" s="57"/>
      <c r="B12" s="57" t="s">
        <v>43</v>
      </c>
      <c r="C12" s="48" t="s">
        <v>14</v>
      </c>
      <c r="D12" s="48" t="s">
        <v>14</v>
      </c>
      <c r="E12" s="48"/>
      <c r="F12" s="48"/>
      <c r="G12" s="48" t="s">
        <v>14</v>
      </c>
      <c r="H12" s="48" t="s">
        <v>14</v>
      </c>
      <c r="I12" s="48" t="s">
        <v>14</v>
      </c>
      <c r="J12" s="48" t="s">
        <v>14</v>
      </c>
      <c r="K12" s="48" t="s">
        <v>14</v>
      </c>
      <c r="L12" s="48" t="s">
        <v>14</v>
      </c>
      <c r="M12" s="48"/>
      <c r="N12" s="48"/>
      <c r="O12" s="48"/>
      <c r="P12" s="48"/>
      <c r="Q12" s="48"/>
      <c r="R12" s="48"/>
      <c r="S12" s="48" t="s">
        <v>14</v>
      </c>
      <c r="T12" s="48" t="s">
        <v>14</v>
      </c>
      <c r="U12" s="48" t="s">
        <v>14</v>
      </c>
      <c r="V12" s="48"/>
      <c r="W12" s="48"/>
      <c r="X12" s="48"/>
      <c r="Y12" s="48" t="s">
        <v>14</v>
      </c>
      <c r="Z12" s="48"/>
      <c r="AA12" s="48" t="s">
        <v>14</v>
      </c>
      <c r="AB12" s="48"/>
    </row>
    <row r="13" ht="15">
      <c r="A13" s="3"/>
    </row>
  </sheetData>
  <sheetProtection/>
  <mergeCells count="20">
    <mergeCell ref="T4:U4"/>
    <mergeCell ref="W4:X4"/>
    <mergeCell ref="S3:X3"/>
    <mergeCell ref="A3:A5"/>
    <mergeCell ref="B3:B5"/>
    <mergeCell ref="C4:D4"/>
    <mergeCell ref="M4:R4"/>
    <mergeCell ref="C3:F3"/>
    <mergeCell ref="G3:R3"/>
    <mergeCell ref="G4:L4"/>
    <mergeCell ref="AA4:AA5"/>
    <mergeCell ref="AB4:AB5"/>
    <mergeCell ref="A1:AB1"/>
    <mergeCell ref="Y3:Z3"/>
    <mergeCell ref="AA3:AB3"/>
    <mergeCell ref="S4:S5"/>
    <mergeCell ref="V4:V5"/>
    <mergeCell ref="Y4:Y5"/>
    <mergeCell ref="Z4:Z5"/>
    <mergeCell ref="E4:F4"/>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indexed="13"/>
  </sheetPr>
  <dimension ref="A1:S11"/>
  <sheetViews>
    <sheetView view="pageBreakPreview" zoomScaleSheetLayoutView="100" zoomScalePageLayoutView="0" workbookViewId="0" topLeftCell="A1">
      <selection activeCell="K25" sqref="K25"/>
    </sheetView>
  </sheetViews>
  <sheetFormatPr defaultColWidth="9.00390625" defaultRowHeight="12.75"/>
  <cols>
    <col min="1" max="1" width="3.625" style="0" customWidth="1"/>
    <col min="2" max="2" width="17.625" style="0" customWidth="1"/>
    <col min="3" max="3" width="11.625" style="0" customWidth="1"/>
    <col min="4" max="4" width="12.625" style="0" customWidth="1"/>
    <col min="5" max="19" width="9.50390625" style="0" customWidth="1"/>
  </cols>
  <sheetData>
    <row r="1" spans="1:19" ht="33" customHeight="1">
      <c r="A1" s="235" t="s">
        <v>147</v>
      </c>
      <c r="B1" s="235"/>
      <c r="C1" s="235"/>
      <c r="D1" s="235"/>
      <c r="E1" s="235"/>
      <c r="F1" s="235"/>
      <c r="G1" s="235"/>
      <c r="H1" s="235"/>
      <c r="I1" s="235"/>
      <c r="J1" s="235"/>
      <c r="K1" s="235"/>
      <c r="L1" s="235"/>
      <c r="M1" s="235"/>
      <c r="N1" s="235"/>
      <c r="O1" s="235"/>
      <c r="P1" s="235"/>
      <c r="Q1" s="235"/>
      <c r="R1" s="235"/>
      <c r="S1" s="235"/>
    </row>
    <row r="2" spans="1:19" ht="12.75">
      <c r="A2" s="13"/>
      <c r="B2" s="13"/>
      <c r="C2" s="13"/>
      <c r="D2" s="13"/>
      <c r="E2" s="13"/>
      <c r="F2" s="13"/>
      <c r="G2" s="13"/>
      <c r="H2" s="13"/>
      <c r="I2" s="13"/>
      <c r="J2" s="13"/>
      <c r="K2" s="13"/>
      <c r="L2" s="13"/>
      <c r="M2" s="13"/>
      <c r="N2" s="13"/>
      <c r="O2" s="13"/>
      <c r="P2" s="13"/>
      <c r="Q2" s="13"/>
      <c r="R2" s="16" t="s">
        <v>173</v>
      </c>
      <c r="S2" s="16"/>
    </row>
    <row r="3" spans="1:19" ht="34.5" customHeight="1">
      <c r="A3" s="232" t="s">
        <v>44</v>
      </c>
      <c r="B3" s="232" t="s">
        <v>102</v>
      </c>
      <c r="C3" s="232" t="s">
        <v>45</v>
      </c>
      <c r="D3" s="232" t="s">
        <v>46</v>
      </c>
      <c r="E3" s="207" t="s">
        <v>133</v>
      </c>
      <c r="F3" s="208"/>
      <c r="G3" s="209"/>
      <c r="H3" s="207" t="s">
        <v>134</v>
      </c>
      <c r="I3" s="208"/>
      <c r="J3" s="209"/>
      <c r="K3" s="207" t="s">
        <v>135</v>
      </c>
      <c r="L3" s="208"/>
      <c r="M3" s="209"/>
      <c r="N3" s="207" t="s">
        <v>82</v>
      </c>
      <c r="O3" s="208"/>
      <c r="P3" s="209"/>
      <c r="Q3" s="207" t="s">
        <v>137</v>
      </c>
      <c r="R3" s="208"/>
      <c r="S3" s="209"/>
    </row>
    <row r="4" spans="1:19" ht="24">
      <c r="A4" s="232"/>
      <c r="B4" s="232"/>
      <c r="C4" s="232"/>
      <c r="D4" s="232"/>
      <c r="E4" s="26" t="s">
        <v>22</v>
      </c>
      <c r="F4" s="26" t="s">
        <v>21</v>
      </c>
      <c r="G4" s="26" t="s">
        <v>12</v>
      </c>
      <c r="H4" s="26" t="s">
        <v>22</v>
      </c>
      <c r="I4" s="26" t="s">
        <v>21</v>
      </c>
      <c r="J4" s="26" t="s">
        <v>12</v>
      </c>
      <c r="K4" s="26" t="s">
        <v>22</v>
      </c>
      <c r="L4" s="26" t="s">
        <v>21</v>
      </c>
      <c r="M4" s="26" t="s">
        <v>12</v>
      </c>
      <c r="N4" s="26" t="s">
        <v>22</v>
      </c>
      <c r="O4" s="26" t="s">
        <v>21</v>
      </c>
      <c r="P4" s="26" t="s">
        <v>12</v>
      </c>
      <c r="Q4" s="26" t="s">
        <v>22</v>
      </c>
      <c r="R4" s="26" t="s">
        <v>21</v>
      </c>
      <c r="S4" s="26" t="s">
        <v>12</v>
      </c>
    </row>
    <row r="5" spans="1:19" ht="13.5" thickBot="1">
      <c r="A5" s="39">
        <v>1</v>
      </c>
      <c r="B5" s="39">
        <v>2</v>
      </c>
      <c r="C5" s="39">
        <v>3</v>
      </c>
      <c r="D5" s="39">
        <v>4</v>
      </c>
      <c r="E5" s="39">
        <v>5</v>
      </c>
      <c r="F5" s="39">
        <v>6</v>
      </c>
      <c r="G5" s="39">
        <v>7</v>
      </c>
      <c r="H5" s="39">
        <v>8</v>
      </c>
      <c r="I5" s="39">
        <v>9</v>
      </c>
      <c r="J5" s="39">
        <v>10</v>
      </c>
      <c r="K5" s="39">
        <v>11</v>
      </c>
      <c r="L5" s="39">
        <v>12</v>
      </c>
      <c r="M5" s="39">
        <v>13</v>
      </c>
      <c r="N5" s="39">
        <v>14</v>
      </c>
      <c r="O5" s="39">
        <v>15</v>
      </c>
      <c r="P5" s="39">
        <v>16</v>
      </c>
      <c r="Q5" s="39">
        <v>17</v>
      </c>
      <c r="R5" s="39">
        <v>18</v>
      </c>
      <c r="S5" s="39">
        <v>19</v>
      </c>
    </row>
    <row r="6" spans="1:19" ht="13.5" thickTop="1">
      <c r="A6" s="122" t="s">
        <v>301</v>
      </c>
      <c r="B6" s="122" t="s">
        <v>301</v>
      </c>
      <c r="C6" s="122" t="s">
        <v>301</v>
      </c>
      <c r="D6" s="122" t="s">
        <v>301</v>
      </c>
      <c r="E6" s="122" t="s">
        <v>301</v>
      </c>
      <c r="F6" s="122" t="s">
        <v>301</v>
      </c>
      <c r="G6" s="122" t="s">
        <v>301</v>
      </c>
      <c r="H6" s="122" t="s">
        <v>301</v>
      </c>
      <c r="I6" s="122" t="s">
        <v>301</v>
      </c>
      <c r="J6" s="122" t="s">
        <v>301</v>
      </c>
      <c r="K6" s="122" t="s">
        <v>301</v>
      </c>
      <c r="L6" s="122" t="s">
        <v>301</v>
      </c>
      <c r="M6" s="122" t="s">
        <v>301</v>
      </c>
      <c r="N6" s="122" t="s">
        <v>301</v>
      </c>
      <c r="O6" s="122" t="s">
        <v>301</v>
      </c>
      <c r="P6" s="122" t="s">
        <v>301</v>
      </c>
      <c r="Q6" s="122" t="s">
        <v>301</v>
      </c>
      <c r="R6" s="122" t="s">
        <v>301</v>
      </c>
      <c r="S6" s="122" t="s">
        <v>301</v>
      </c>
    </row>
    <row r="7" spans="1:19" ht="12.75">
      <c r="A7" s="122" t="s">
        <v>301</v>
      </c>
      <c r="B7" s="122" t="s">
        <v>301</v>
      </c>
      <c r="C7" s="122" t="s">
        <v>301</v>
      </c>
      <c r="D7" s="122" t="s">
        <v>301</v>
      </c>
      <c r="E7" s="122" t="s">
        <v>301</v>
      </c>
      <c r="F7" s="122" t="s">
        <v>301</v>
      </c>
      <c r="G7" s="122" t="s">
        <v>301</v>
      </c>
      <c r="H7" s="122" t="s">
        <v>301</v>
      </c>
      <c r="I7" s="122" t="s">
        <v>301</v>
      </c>
      <c r="J7" s="122" t="s">
        <v>301</v>
      </c>
      <c r="K7" s="122" t="s">
        <v>301</v>
      </c>
      <c r="L7" s="122" t="s">
        <v>301</v>
      </c>
      <c r="M7" s="122" t="s">
        <v>301</v>
      </c>
      <c r="N7" s="122" t="s">
        <v>301</v>
      </c>
      <c r="O7" s="122" t="s">
        <v>301</v>
      </c>
      <c r="P7" s="122" t="s">
        <v>301</v>
      </c>
      <c r="Q7" s="122" t="s">
        <v>301</v>
      </c>
      <c r="R7" s="122" t="s">
        <v>301</v>
      </c>
      <c r="S7" s="122" t="s">
        <v>301</v>
      </c>
    </row>
    <row r="8" spans="1:19" ht="12.75">
      <c r="A8" s="122" t="s">
        <v>301</v>
      </c>
      <c r="B8" s="122" t="s">
        <v>301</v>
      </c>
      <c r="C8" s="122" t="s">
        <v>301</v>
      </c>
      <c r="D8" s="122" t="s">
        <v>301</v>
      </c>
      <c r="E8" s="122" t="s">
        <v>301</v>
      </c>
      <c r="F8" s="122" t="s">
        <v>301</v>
      </c>
      <c r="G8" s="122" t="s">
        <v>301</v>
      </c>
      <c r="H8" s="122" t="s">
        <v>301</v>
      </c>
      <c r="I8" s="122" t="s">
        <v>301</v>
      </c>
      <c r="J8" s="122" t="s">
        <v>301</v>
      </c>
      <c r="K8" s="122" t="s">
        <v>301</v>
      </c>
      <c r="L8" s="122" t="s">
        <v>301</v>
      </c>
      <c r="M8" s="122" t="s">
        <v>301</v>
      </c>
      <c r="N8" s="122" t="s">
        <v>301</v>
      </c>
      <c r="O8" s="122" t="s">
        <v>301</v>
      </c>
      <c r="P8" s="122" t="s">
        <v>301</v>
      </c>
      <c r="Q8" s="122" t="s">
        <v>301</v>
      </c>
      <c r="R8" s="122" t="s">
        <v>301</v>
      </c>
      <c r="S8" s="122" t="s">
        <v>301</v>
      </c>
    </row>
    <row r="9" spans="1:19" ht="12.75">
      <c r="A9" s="122" t="s">
        <v>301</v>
      </c>
      <c r="B9" s="122" t="s">
        <v>301</v>
      </c>
      <c r="C9" s="122" t="s">
        <v>301</v>
      </c>
      <c r="D9" s="122" t="s">
        <v>301</v>
      </c>
      <c r="E9" s="122" t="s">
        <v>301</v>
      </c>
      <c r="F9" s="122" t="s">
        <v>301</v>
      </c>
      <c r="G9" s="122" t="s">
        <v>301</v>
      </c>
      <c r="H9" s="122" t="s">
        <v>301</v>
      </c>
      <c r="I9" s="122" t="s">
        <v>301</v>
      </c>
      <c r="J9" s="122" t="s">
        <v>301</v>
      </c>
      <c r="K9" s="122" t="s">
        <v>301</v>
      </c>
      <c r="L9" s="122" t="s">
        <v>301</v>
      </c>
      <c r="M9" s="122" t="s">
        <v>301</v>
      </c>
      <c r="N9" s="122" t="s">
        <v>301</v>
      </c>
      <c r="O9" s="122" t="s">
        <v>301</v>
      </c>
      <c r="P9" s="122" t="s">
        <v>301</v>
      </c>
      <c r="Q9" s="122" t="s">
        <v>301</v>
      </c>
      <c r="R9" s="122" t="s">
        <v>301</v>
      </c>
      <c r="S9" s="122" t="s">
        <v>301</v>
      </c>
    </row>
    <row r="10" spans="1:19" s="7" customFormat="1" ht="12.75">
      <c r="A10" s="11"/>
      <c r="B10" s="11" t="s">
        <v>4</v>
      </c>
      <c r="C10" s="122" t="s">
        <v>301</v>
      </c>
      <c r="D10" s="122" t="s">
        <v>301</v>
      </c>
      <c r="E10" s="122" t="s">
        <v>301</v>
      </c>
      <c r="F10" s="122" t="s">
        <v>301</v>
      </c>
      <c r="G10" s="122" t="s">
        <v>301</v>
      </c>
      <c r="H10" s="122" t="s">
        <v>301</v>
      </c>
      <c r="I10" s="122" t="s">
        <v>301</v>
      </c>
      <c r="J10" s="122" t="s">
        <v>301</v>
      </c>
      <c r="K10" s="122" t="s">
        <v>301</v>
      </c>
      <c r="L10" s="122" t="s">
        <v>301</v>
      </c>
      <c r="M10" s="122" t="s">
        <v>301</v>
      </c>
      <c r="N10" s="122" t="s">
        <v>301</v>
      </c>
      <c r="O10" s="122" t="s">
        <v>301</v>
      </c>
      <c r="P10" s="122" t="s">
        <v>301</v>
      </c>
      <c r="Q10" s="122" t="s">
        <v>301</v>
      </c>
      <c r="R10" s="122" t="s">
        <v>301</v>
      </c>
      <c r="S10" s="122" t="s">
        <v>301</v>
      </c>
    </row>
    <row r="11" spans="1:19" ht="12.75">
      <c r="A11" s="59"/>
      <c r="B11" s="13"/>
      <c r="C11" s="13"/>
      <c r="D11" s="13"/>
      <c r="E11" s="13"/>
      <c r="F11" s="13"/>
      <c r="G11" s="13"/>
      <c r="H11" s="13"/>
      <c r="I11" s="13"/>
      <c r="J11" s="13"/>
      <c r="K11" s="13"/>
      <c r="L11" s="13"/>
      <c r="M11" s="13"/>
      <c r="N11" s="13"/>
      <c r="O11" s="13"/>
      <c r="P11" s="13"/>
      <c r="Q11" s="13"/>
      <c r="R11" s="13"/>
      <c r="S11" s="13"/>
    </row>
  </sheetData>
  <sheetProtection/>
  <mergeCells count="10">
    <mergeCell ref="A1:S1"/>
    <mergeCell ref="Q3:S3"/>
    <mergeCell ref="A3:A4"/>
    <mergeCell ref="B3:B4"/>
    <mergeCell ref="C3:C4"/>
    <mergeCell ref="D3:D4"/>
    <mergeCell ref="E3:G3"/>
    <mergeCell ref="H3:J3"/>
    <mergeCell ref="K3:M3"/>
    <mergeCell ref="N3:P3"/>
  </mergeCells>
  <printOptions horizontalCentered="1"/>
  <pageMargins left="0.3937007874015748" right="0.3937007874015748" top="0.7874015748031497" bottom="0.3937007874015748"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tabColor indexed="13"/>
  </sheetPr>
  <dimension ref="A1:M27"/>
  <sheetViews>
    <sheetView view="pageBreakPreview" zoomScaleSheetLayoutView="100" zoomScalePageLayoutView="0" workbookViewId="0" topLeftCell="A1">
      <selection activeCell="A24" sqref="A24:M24"/>
    </sheetView>
  </sheetViews>
  <sheetFormatPr defaultColWidth="9.00390625" defaultRowHeight="12.75"/>
  <cols>
    <col min="1" max="1" width="20.125" style="0" customWidth="1"/>
    <col min="2" max="3" width="11.50390625" style="0" customWidth="1"/>
    <col min="4" max="4" width="10.50390625" style="0" customWidth="1"/>
    <col min="5" max="6" width="9.00390625" style="0" customWidth="1"/>
    <col min="7" max="7" width="9.875" style="0" customWidth="1"/>
    <col min="8" max="8" width="11.50390625" style="0" customWidth="1"/>
    <col min="9" max="9" width="9.875" style="0" customWidth="1"/>
    <col min="10" max="10" width="11.00390625" style="0" customWidth="1"/>
    <col min="11" max="11" width="11.375" style="0" customWidth="1"/>
    <col min="12" max="12" width="10.625" style="0" customWidth="1"/>
    <col min="13" max="13" width="10.875" style="0" customWidth="1"/>
  </cols>
  <sheetData>
    <row r="1" ht="15">
      <c r="A1" s="68" t="s">
        <v>208</v>
      </c>
    </row>
    <row r="2" spans="1:13" ht="30" customHeight="1">
      <c r="A2" s="240" t="s">
        <v>209</v>
      </c>
      <c r="B2" s="240"/>
      <c r="C2" s="240"/>
      <c r="D2" s="240"/>
      <c r="E2" s="240"/>
      <c r="F2" s="240"/>
      <c r="G2" s="240"/>
      <c r="H2" s="240"/>
      <c r="I2" s="240"/>
      <c r="J2" s="240"/>
      <c r="K2" s="240"/>
      <c r="L2" s="240"/>
      <c r="M2" s="240"/>
    </row>
    <row r="3" spans="1:13" ht="12.75">
      <c r="A3" s="13"/>
      <c r="B3" s="13"/>
      <c r="C3" s="13"/>
      <c r="D3" s="13"/>
      <c r="E3" s="13"/>
      <c r="F3" s="13"/>
      <c r="G3" s="13"/>
      <c r="H3" s="13"/>
      <c r="I3" s="13"/>
      <c r="J3" s="13"/>
      <c r="K3" s="13"/>
      <c r="L3" s="13"/>
      <c r="M3" s="16" t="s">
        <v>173</v>
      </c>
    </row>
    <row r="4" spans="1:13" ht="22.5" customHeight="1">
      <c r="A4" s="232" t="s">
        <v>103</v>
      </c>
      <c r="B4" s="210" t="s">
        <v>104</v>
      </c>
      <c r="C4" s="232" t="s">
        <v>204</v>
      </c>
      <c r="D4" s="238" t="s">
        <v>205</v>
      </c>
      <c r="E4" s="207" t="s">
        <v>105</v>
      </c>
      <c r="F4" s="209"/>
      <c r="G4" s="232" t="s">
        <v>133</v>
      </c>
      <c r="H4" s="232"/>
      <c r="I4" s="232" t="s">
        <v>134</v>
      </c>
      <c r="J4" s="232"/>
      <c r="K4" s="241" t="s">
        <v>207</v>
      </c>
      <c r="L4" s="232" t="s">
        <v>135</v>
      </c>
      <c r="M4" s="232"/>
    </row>
    <row r="5" spans="1:13" ht="87" customHeight="1">
      <c r="A5" s="232"/>
      <c r="B5" s="211"/>
      <c r="C5" s="232"/>
      <c r="D5" s="239"/>
      <c r="E5" s="24" t="s">
        <v>203</v>
      </c>
      <c r="F5" s="81" t="s">
        <v>206</v>
      </c>
      <c r="G5" s="60" t="s">
        <v>107</v>
      </c>
      <c r="H5" s="61" t="s">
        <v>106</v>
      </c>
      <c r="I5" s="60" t="s">
        <v>107</v>
      </c>
      <c r="J5" s="61" t="s">
        <v>106</v>
      </c>
      <c r="K5" s="242"/>
      <c r="L5" s="60" t="s">
        <v>107</v>
      </c>
      <c r="M5" s="61" t="s">
        <v>106</v>
      </c>
    </row>
    <row r="6" spans="1:13" ht="13.5" thickBot="1">
      <c r="A6" s="39">
        <v>1</v>
      </c>
      <c r="B6" s="39">
        <v>2</v>
      </c>
      <c r="C6" s="39">
        <v>3</v>
      </c>
      <c r="D6" s="39">
        <v>4</v>
      </c>
      <c r="E6" s="39">
        <v>5</v>
      </c>
      <c r="F6" s="39">
        <v>6</v>
      </c>
      <c r="G6" s="39">
        <v>7</v>
      </c>
      <c r="H6" s="39">
        <v>8</v>
      </c>
      <c r="I6" s="39">
        <v>9</v>
      </c>
      <c r="J6" s="39">
        <v>10</v>
      </c>
      <c r="K6" s="39">
        <v>11</v>
      </c>
      <c r="L6" s="39">
        <v>12</v>
      </c>
      <c r="M6" s="39">
        <v>13</v>
      </c>
    </row>
    <row r="7" spans="1:13" ht="13.5" thickTop="1">
      <c r="A7" s="123" t="s">
        <v>301</v>
      </c>
      <c r="B7" s="123" t="s">
        <v>301</v>
      </c>
      <c r="C7" s="123" t="s">
        <v>301</v>
      </c>
      <c r="D7" s="123" t="s">
        <v>301</v>
      </c>
      <c r="E7" s="123" t="s">
        <v>301</v>
      </c>
      <c r="F7" s="123" t="s">
        <v>301</v>
      </c>
      <c r="G7" s="123" t="s">
        <v>301</v>
      </c>
      <c r="H7" s="123" t="s">
        <v>301</v>
      </c>
      <c r="I7" s="123" t="s">
        <v>301</v>
      </c>
      <c r="J7" s="123" t="s">
        <v>301</v>
      </c>
      <c r="K7" s="123" t="s">
        <v>301</v>
      </c>
      <c r="L7" s="123" t="s">
        <v>301</v>
      </c>
      <c r="M7" s="123" t="s">
        <v>301</v>
      </c>
    </row>
    <row r="8" spans="1:13" ht="12.75">
      <c r="A8" s="123" t="s">
        <v>301</v>
      </c>
      <c r="B8" s="123" t="s">
        <v>301</v>
      </c>
      <c r="C8" s="123" t="s">
        <v>301</v>
      </c>
      <c r="D8" s="123" t="s">
        <v>301</v>
      </c>
      <c r="E8" s="123" t="s">
        <v>301</v>
      </c>
      <c r="F8" s="123" t="s">
        <v>301</v>
      </c>
      <c r="G8" s="123" t="s">
        <v>301</v>
      </c>
      <c r="H8" s="123" t="s">
        <v>301</v>
      </c>
      <c r="I8" s="123" t="s">
        <v>301</v>
      </c>
      <c r="J8" s="123" t="s">
        <v>301</v>
      </c>
      <c r="K8" s="123" t="s">
        <v>301</v>
      </c>
      <c r="L8" s="123" t="s">
        <v>301</v>
      </c>
      <c r="M8" s="123" t="s">
        <v>301</v>
      </c>
    </row>
    <row r="9" spans="1:13" ht="12.75">
      <c r="A9" s="123" t="s">
        <v>301</v>
      </c>
      <c r="B9" s="123" t="s">
        <v>301</v>
      </c>
      <c r="C9" s="123" t="s">
        <v>301</v>
      </c>
      <c r="D9" s="123" t="s">
        <v>301</v>
      </c>
      <c r="E9" s="123" t="s">
        <v>301</v>
      </c>
      <c r="F9" s="123" t="s">
        <v>301</v>
      </c>
      <c r="G9" s="123" t="s">
        <v>301</v>
      </c>
      <c r="H9" s="123" t="s">
        <v>301</v>
      </c>
      <c r="I9" s="123" t="s">
        <v>301</v>
      </c>
      <c r="J9" s="123" t="s">
        <v>301</v>
      </c>
      <c r="K9" s="123" t="s">
        <v>301</v>
      </c>
      <c r="L9" s="123" t="s">
        <v>301</v>
      </c>
      <c r="M9" s="123" t="s">
        <v>301</v>
      </c>
    </row>
    <row r="10" spans="1:13" s="7" customFormat="1" ht="12.75">
      <c r="A10" s="11" t="s">
        <v>4</v>
      </c>
      <c r="B10" s="123" t="s">
        <v>301</v>
      </c>
      <c r="C10" s="123" t="s">
        <v>301</v>
      </c>
      <c r="D10" s="123" t="s">
        <v>301</v>
      </c>
      <c r="E10" s="123" t="s">
        <v>301</v>
      </c>
      <c r="F10" s="123" t="s">
        <v>301</v>
      </c>
      <c r="G10" s="123" t="s">
        <v>301</v>
      </c>
      <c r="H10" s="123" t="s">
        <v>301</v>
      </c>
      <c r="I10" s="123" t="s">
        <v>301</v>
      </c>
      <c r="J10" s="123" t="s">
        <v>301</v>
      </c>
      <c r="K10" s="123" t="s">
        <v>301</v>
      </c>
      <c r="L10" s="123" t="s">
        <v>301</v>
      </c>
      <c r="M10" s="123" t="s">
        <v>301</v>
      </c>
    </row>
    <row r="11" spans="1:13" ht="12.75">
      <c r="A11" s="13"/>
      <c r="B11" s="13"/>
      <c r="C11" s="13"/>
      <c r="D11" s="13"/>
      <c r="E11" s="13"/>
      <c r="F11" s="13"/>
      <c r="G11" s="13"/>
      <c r="H11" s="13"/>
      <c r="I11" s="13"/>
      <c r="J11" s="13"/>
      <c r="K11" s="13"/>
      <c r="L11" s="13"/>
      <c r="M11" s="13"/>
    </row>
    <row r="12" spans="1:13" ht="30.75" customHeight="1">
      <c r="A12" s="240" t="s">
        <v>210</v>
      </c>
      <c r="B12" s="240"/>
      <c r="C12" s="240"/>
      <c r="D12" s="240"/>
      <c r="E12" s="240"/>
      <c r="F12" s="240"/>
      <c r="G12" s="240"/>
      <c r="H12" s="240"/>
      <c r="I12" s="240"/>
      <c r="J12" s="240"/>
      <c r="K12" s="240"/>
      <c r="L12" s="240"/>
      <c r="M12" s="240"/>
    </row>
    <row r="13" spans="1:13" ht="12.75">
      <c r="A13" s="13"/>
      <c r="B13" s="13"/>
      <c r="C13" s="13"/>
      <c r="D13" s="13"/>
      <c r="E13" s="13"/>
      <c r="F13" s="13"/>
      <c r="G13" s="13"/>
      <c r="H13" s="13"/>
      <c r="I13" s="13"/>
      <c r="J13" s="16" t="s">
        <v>173</v>
      </c>
      <c r="K13" s="16"/>
      <c r="L13" s="13"/>
      <c r="M13" s="13"/>
    </row>
    <row r="14" spans="1:11" ht="23.25" customHeight="1">
      <c r="A14" s="232" t="s">
        <v>103</v>
      </c>
      <c r="B14" s="210" t="s">
        <v>104</v>
      </c>
      <c r="C14" s="232" t="s">
        <v>204</v>
      </c>
      <c r="D14" s="238" t="s">
        <v>205</v>
      </c>
      <c r="E14" s="207" t="s">
        <v>105</v>
      </c>
      <c r="F14" s="209"/>
      <c r="G14" s="232" t="s">
        <v>82</v>
      </c>
      <c r="H14" s="232"/>
      <c r="I14" s="232" t="s">
        <v>137</v>
      </c>
      <c r="J14" s="232"/>
      <c r="K14" s="13"/>
    </row>
    <row r="15" spans="1:11" ht="87.75" customHeight="1">
      <c r="A15" s="232"/>
      <c r="B15" s="211"/>
      <c r="C15" s="232"/>
      <c r="D15" s="239"/>
      <c r="E15" s="24" t="s">
        <v>203</v>
      </c>
      <c r="F15" s="81" t="s">
        <v>206</v>
      </c>
      <c r="G15" s="60" t="s">
        <v>107</v>
      </c>
      <c r="H15" s="61" t="s">
        <v>106</v>
      </c>
      <c r="I15" s="60" t="s">
        <v>107</v>
      </c>
      <c r="J15" s="61" t="s">
        <v>106</v>
      </c>
      <c r="K15" s="13"/>
    </row>
    <row r="16" spans="1:11" ht="13.5" thickBot="1">
      <c r="A16" s="39">
        <v>1</v>
      </c>
      <c r="B16" s="39">
        <v>2</v>
      </c>
      <c r="C16" s="39">
        <v>3</v>
      </c>
      <c r="D16" s="39">
        <v>4</v>
      </c>
      <c r="E16" s="39">
        <v>5</v>
      </c>
      <c r="F16" s="39">
        <v>6</v>
      </c>
      <c r="G16" s="39">
        <v>7</v>
      </c>
      <c r="H16" s="39">
        <v>8</v>
      </c>
      <c r="I16" s="39">
        <v>9</v>
      </c>
      <c r="J16" s="39">
        <v>10</v>
      </c>
      <c r="K16" s="13"/>
    </row>
    <row r="17" spans="1:11" ht="13.5" thickTop="1">
      <c r="A17" s="123" t="s">
        <v>301</v>
      </c>
      <c r="B17" s="123" t="s">
        <v>301</v>
      </c>
      <c r="C17" s="123" t="s">
        <v>301</v>
      </c>
      <c r="D17" s="123" t="s">
        <v>301</v>
      </c>
      <c r="E17" s="123" t="s">
        <v>301</v>
      </c>
      <c r="F17" s="123" t="s">
        <v>301</v>
      </c>
      <c r="G17" s="123" t="s">
        <v>301</v>
      </c>
      <c r="H17" s="123" t="s">
        <v>301</v>
      </c>
      <c r="I17" s="123" t="s">
        <v>301</v>
      </c>
      <c r="J17" s="123" t="s">
        <v>301</v>
      </c>
      <c r="K17" s="13"/>
    </row>
    <row r="18" spans="1:11" ht="12.75">
      <c r="A18" s="123" t="s">
        <v>301</v>
      </c>
      <c r="B18" s="123" t="s">
        <v>301</v>
      </c>
      <c r="C18" s="123" t="s">
        <v>301</v>
      </c>
      <c r="D18" s="123" t="s">
        <v>301</v>
      </c>
      <c r="E18" s="123" t="s">
        <v>301</v>
      </c>
      <c r="F18" s="123" t="s">
        <v>301</v>
      </c>
      <c r="G18" s="123" t="s">
        <v>301</v>
      </c>
      <c r="H18" s="123" t="s">
        <v>301</v>
      </c>
      <c r="I18" s="123" t="s">
        <v>301</v>
      </c>
      <c r="J18" s="123" t="s">
        <v>301</v>
      </c>
      <c r="K18" s="13"/>
    </row>
    <row r="19" spans="1:11" ht="12.75">
      <c r="A19" s="123" t="s">
        <v>301</v>
      </c>
      <c r="B19" s="123" t="s">
        <v>301</v>
      </c>
      <c r="C19" s="123" t="s">
        <v>301</v>
      </c>
      <c r="D19" s="123" t="s">
        <v>301</v>
      </c>
      <c r="E19" s="123" t="s">
        <v>301</v>
      </c>
      <c r="F19" s="123" t="s">
        <v>301</v>
      </c>
      <c r="G19" s="123" t="s">
        <v>301</v>
      </c>
      <c r="H19" s="123" t="s">
        <v>301</v>
      </c>
      <c r="I19" s="123" t="s">
        <v>301</v>
      </c>
      <c r="J19" s="123" t="s">
        <v>301</v>
      </c>
      <c r="K19" s="13"/>
    </row>
    <row r="20" spans="1:11" ht="12.75">
      <c r="A20" s="11" t="s">
        <v>4</v>
      </c>
      <c r="B20" s="123" t="s">
        <v>301</v>
      </c>
      <c r="C20" s="123" t="s">
        <v>301</v>
      </c>
      <c r="D20" s="123" t="s">
        <v>301</v>
      </c>
      <c r="E20" s="123" t="s">
        <v>301</v>
      </c>
      <c r="F20" s="123" t="s">
        <v>301</v>
      </c>
      <c r="G20" s="123" t="s">
        <v>301</v>
      </c>
      <c r="H20" s="123" t="s">
        <v>301</v>
      </c>
      <c r="I20" s="123" t="s">
        <v>301</v>
      </c>
      <c r="J20" s="123" t="s">
        <v>301</v>
      </c>
      <c r="K20" s="13"/>
    </row>
    <row r="21" spans="1:13" ht="12.75">
      <c r="A21" s="13"/>
      <c r="B21" s="13"/>
      <c r="C21" s="13"/>
      <c r="D21" s="13"/>
      <c r="E21" s="13"/>
      <c r="F21" s="13"/>
      <c r="G21" s="13"/>
      <c r="H21" s="13"/>
      <c r="I21" s="13"/>
      <c r="J21" s="13"/>
      <c r="K21" s="13"/>
      <c r="L21" s="13"/>
      <c r="M21" s="13"/>
    </row>
    <row r="22" spans="1:13" ht="9.75" customHeight="1">
      <c r="A22" s="13"/>
      <c r="B22" s="13"/>
      <c r="C22" s="13"/>
      <c r="D22" s="13"/>
      <c r="E22" s="13"/>
      <c r="F22" s="13"/>
      <c r="G22" s="13"/>
      <c r="H22" s="13"/>
      <c r="I22" s="13"/>
      <c r="J22" s="13"/>
      <c r="K22" s="13"/>
      <c r="L22" s="13"/>
      <c r="M22" s="13"/>
    </row>
    <row r="23" spans="1:13" ht="30.75" customHeight="1">
      <c r="A23" s="243" t="s">
        <v>148</v>
      </c>
      <c r="B23" s="243"/>
      <c r="C23" s="243"/>
      <c r="D23" s="243"/>
      <c r="E23" s="243"/>
      <c r="F23" s="243"/>
      <c r="G23" s="243"/>
      <c r="H23" s="243"/>
      <c r="I23" s="243"/>
      <c r="J23" s="243"/>
      <c r="K23" s="243"/>
      <c r="L23" s="243"/>
      <c r="M23" s="243"/>
    </row>
    <row r="24" spans="1:13" ht="183.75" customHeight="1">
      <c r="A24" s="236" t="s">
        <v>314</v>
      </c>
      <c r="B24" s="236"/>
      <c r="C24" s="236"/>
      <c r="D24" s="236"/>
      <c r="E24" s="236"/>
      <c r="F24" s="236"/>
      <c r="G24" s="236"/>
      <c r="H24" s="236"/>
      <c r="I24" s="236"/>
      <c r="J24" s="236"/>
      <c r="K24" s="236"/>
      <c r="L24" s="236"/>
      <c r="M24" s="237"/>
    </row>
    <row r="25" spans="1:13" ht="15" customHeight="1">
      <c r="A25" s="33"/>
      <c r="B25" s="33"/>
      <c r="C25" s="33"/>
      <c r="D25" s="33"/>
      <c r="E25" s="33"/>
      <c r="F25" s="33"/>
      <c r="G25" s="33"/>
      <c r="H25" s="33"/>
      <c r="I25" s="33"/>
      <c r="J25" s="33"/>
      <c r="K25" s="33"/>
      <c r="L25" s="33"/>
      <c r="M25" s="33"/>
    </row>
    <row r="26" spans="1:13" ht="15" customHeight="1">
      <c r="A26" s="33"/>
      <c r="B26" s="33"/>
      <c r="C26" s="33"/>
      <c r="D26" s="33"/>
      <c r="E26" s="33"/>
      <c r="F26" s="33"/>
      <c r="G26" s="33"/>
      <c r="H26" s="33"/>
      <c r="I26" s="33"/>
      <c r="J26" s="33"/>
      <c r="K26" s="33"/>
      <c r="L26" s="33"/>
      <c r="M26" s="33"/>
    </row>
    <row r="27" spans="1:13" ht="12.75">
      <c r="A27" s="13"/>
      <c r="B27" s="13"/>
      <c r="C27" s="13"/>
      <c r="D27" s="13"/>
      <c r="E27" s="13"/>
      <c r="F27" s="13"/>
      <c r="G27" s="13"/>
      <c r="H27" s="13"/>
      <c r="I27" s="13"/>
      <c r="J27" s="13"/>
      <c r="K27" s="13"/>
      <c r="L27" s="13"/>
      <c r="M27" s="13"/>
    </row>
  </sheetData>
  <sheetProtection/>
  <mergeCells count="20">
    <mergeCell ref="A23:M23"/>
    <mergeCell ref="I14:J14"/>
    <mergeCell ref="G14:H14"/>
    <mergeCell ref="B4:B5"/>
    <mergeCell ref="C4:C5"/>
    <mergeCell ref="L4:M4"/>
    <mergeCell ref="G4:H4"/>
    <mergeCell ref="I4:J4"/>
    <mergeCell ref="A4:A5"/>
    <mergeCell ref="A14:A15"/>
    <mergeCell ref="A24:M24"/>
    <mergeCell ref="B14:B15"/>
    <mergeCell ref="C14:C15"/>
    <mergeCell ref="D14:D15"/>
    <mergeCell ref="E14:F14"/>
    <mergeCell ref="A2:M2"/>
    <mergeCell ref="A12:M12"/>
    <mergeCell ref="E4:F4"/>
    <mergeCell ref="D4:D5"/>
    <mergeCell ref="K4:K5"/>
  </mergeCells>
  <printOptions horizontalCentered="1"/>
  <pageMargins left="0.3937007874015748" right="0.3937007874015748" top="0.7874015748031497" bottom="0.3937007874015748"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2019-10-07T07:27:32Z</cp:lastPrinted>
  <dcterms:created xsi:type="dcterms:W3CDTF">2017-06-20T08:12:17Z</dcterms:created>
  <dcterms:modified xsi:type="dcterms:W3CDTF">2019-11-26T08:24:13Z</dcterms:modified>
  <cp:category/>
  <cp:version/>
  <cp:contentType/>
  <cp:contentStatus/>
</cp:coreProperties>
</file>