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8" windowHeight="3732" tabRatio="836" activeTab="8"/>
  </bookViews>
  <sheets>
    <sheet name="2024-1" sheetId="12" r:id="rId1"/>
    <sheet name="2024-2 (п. 1-7)" sheetId="2" r:id="rId2"/>
    <sheet name="2024-2 (п.8)" sheetId="3" r:id="rId3"/>
    <sheet name="2024-2 (п.9)" sheetId="4" r:id="rId4"/>
    <sheet name="2024-2 (п.10)" sheetId="5" r:id="rId5"/>
    <sheet name="2024-2 (п.11)" sheetId="6" r:id="rId6"/>
    <sheet name="2024-2 (п.12-13)" sheetId="7" r:id="rId7"/>
    <sheet name="2024-2 (п.14-15)" sheetId="8" r:id="rId8"/>
    <sheet name="2024-3" sheetId="14" r:id="rId9"/>
  </sheets>
  <externalReferences>
    <externalReference r:id="rId10"/>
  </externalReferences>
  <definedNames>
    <definedName name="_Toc188262779" localSheetId="0">'2024-1'!$A$1</definedName>
    <definedName name="_Toc188262780" localSheetId="1">'2024-2 (п. 1-7)'!$A$1</definedName>
    <definedName name="rozdil_2_3" localSheetId="0">'2024-1'!$A$3</definedName>
    <definedName name="_xlnm.Print_Area" localSheetId="1">'2024-2 (п. 1-7)'!$A$1:$N$223</definedName>
    <definedName name="_xlnm.Print_Area" localSheetId="4">'2024-2 (п.10)'!$A$1:$P$12</definedName>
    <definedName name="_xlnm.Print_Area" localSheetId="5">'2024-2 (п.11)'!$A$1:$R$10</definedName>
    <definedName name="_xlnm.Print_Area" localSheetId="6">'2024-2 (п.12-13)'!$A$1:$I$32</definedName>
    <definedName name="_xlnm.Print_Area" localSheetId="7">'2024-2 (п.14-15)'!$A$1:$L$204</definedName>
    <definedName name="_xlnm.Print_Area" localSheetId="2">'2024-2 (п.8)'!$A$1:$S$20</definedName>
    <definedName name="_xlnm.Print_Area" localSheetId="3">'2024-2 (п.9)'!$A$1:$K$8</definedName>
  </definedNames>
  <calcPr calcId="145621"/>
</workbook>
</file>

<file path=xl/calcChain.xml><?xml version="1.0" encoding="utf-8"?>
<calcChain xmlns="http://schemas.openxmlformats.org/spreadsheetml/2006/main">
  <c r="K57" i="2" l="1"/>
  <c r="F21" i="14"/>
  <c r="G21" i="14"/>
  <c r="G22" i="14"/>
  <c r="G25" i="14"/>
  <c r="N63" i="2"/>
  <c r="K63" i="2"/>
  <c r="F53" i="14"/>
  <c r="K88" i="2"/>
  <c r="K67" i="2"/>
  <c r="L58" i="2" l="1"/>
  <c r="N88" i="2"/>
  <c r="N67" i="2"/>
  <c r="N58" i="2"/>
  <c r="N57" i="2" s="1"/>
  <c r="N56" i="2" s="1"/>
  <c r="N89" i="2" l="1"/>
  <c r="N111" i="2"/>
  <c r="I188" i="8"/>
  <c r="H188" i="8"/>
  <c r="E188" i="8"/>
  <c r="I187" i="8"/>
  <c r="H187" i="8"/>
  <c r="G187" i="8"/>
  <c r="F187" i="8"/>
  <c r="E187" i="8"/>
  <c r="I186" i="8"/>
  <c r="H186" i="8"/>
  <c r="G186" i="8"/>
  <c r="F186" i="8"/>
  <c r="E186" i="8"/>
  <c r="I185" i="8"/>
  <c r="H185" i="8"/>
  <c r="G185" i="8"/>
  <c r="F185" i="8"/>
  <c r="E185" i="8"/>
  <c r="I184" i="8"/>
  <c r="H184" i="8"/>
  <c r="G184" i="8"/>
  <c r="F184" i="8"/>
  <c r="E184" i="8"/>
  <c r="I183" i="8"/>
  <c r="H183" i="8"/>
  <c r="G183" i="8"/>
  <c r="F183" i="8"/>
  <c r="E183" i="8"/>
  <c r="I182" i="8"/>
  <c r="H182" i="8"/>
  <c r="G182" i="8"/>
  <c r="F182" i="8"/>
  <c r="E182" i="8"/>
  <c r="I181" i="8"/>
  <c r="H181" i="8"/>
  <c r="G181" i="8"/>
  <c r="F181" i="8"/>
  <c r="E181" i="8"/>
  <c r="I180" i="8"/>
  <c r="H180" i="8"/>
  <c r="G180" i="8"/>
  <c r="F180" i="8"/>
  <c r="E180" i="8"/>
  <c r="I179" i="8"/>
  <c r="H179" i="8"/>
  <c r="G179" i="8"/>
  <c r="F179" i="8"/>
  <c r="E179" i="8"/>
  <c r="I178" i="8"/>
  <c r="H178" i="8"/>
  <c r="G178" i="8"/>
  <c r="F178" i="8"/>
  <c r="E178" i="8"/>
  <c r="I177" i="8"/>
  <c r="H177" i="8"/>
  <c r="G177" i="8"/>
  <c r="F177" i="8"/>
  <c r="E177" i="8"/>
  <c r="I176" i="8"/>
  <c r="H176" i="8"/>
  <c r="G176" i="8"/>
  <c r="F176" i="8"/>
  <c r="E176" i="8"/>
  <c r="I175" i="8"/>
  <c r="H175" i="8"/>
  <c r="G175" i="8"/>
  <c r="F175" i="8"/>
  <c r="E175" i="8"/>
  <c r="I174" i="8"/>
  <c r="H174" i="8"/>
  <c r="G174" i="8"/>
  <c r="F174" i="8"/>
  <c r="E174" i="8"/>
  <c r="I173" i="8"/>
  <c r="H173" i="8"/>
  <c r="G173" i="8"/>
  <c r="F173" i="8"/>
  <c r="E173" i="8"/>
  <c r="I172" i="8"/>
  <c r="H172" i="8"/>
  <c r="G172" i="8"/>
  <c r="F172" i="8"/>
  <c r="E172" i="8"/>
  <c r="I171" i="8"/>
  <c r="H171" i="8"/>
  <c r="G171" i="8"/>
  <c r="F171" i="8"/>
  <c r="E171" i="8"/>
  <c r="I170" i="8"/>
  <c r="H170" i="8"/>
  <c r="G170" i="8"/>
  <c r="F170" i="8"/>
  <c r="E170" i="8"/>
  <c r="I169" i="8"/>
  <c r="H169" i="8"/>
  <c r="G169" i="8"/>
  <c r="F169" i="8"/>
  <c r="E169" i="8"/>
  <c r="I168" i="8"/>
  <c r="H168" i="8"/>
  <c r="G168" i="8"/>
  <c r="F168" i="8"/>
  <c r="E168" i="8"/>
  <c r="I167" i="8"/>
  <c r="H167" i="8"/>
  <c r="G167" i="8"/>
  <c r="F167" i="8"/>
  <c r="E167" i="8"/>
  <c r="I166" i="8"/>
  <c r="H166" i="8"/>
  <c r="G166" i="8"/>
  <c r="F166" i="8"/>
  <c r="E166" i="8"/>
  <c r="I165" i="8"/>
  <c r="H165" i="8"/>
  <c r="G165" i="8"/>
  <c r="F165" i="8"/>
  <c r="E165" i="8"/>
  <c r="I164" i="8"/>
  <c r="H164" i="8"/>
  <c r="G164" i="8"/>
  <c r="F164" i="8"/>
  <c r="E164" i="8"/>
  <c r="I163" i="8"/>
  <c r="H163" i="8"/>
  <c r="G163" i="8"/>
  <c r="F163" i="8"/>
  <c r="E163" i="8"/>
  <c r="I162" i="8"/>
  <c r="H162" i="8"/>
  <c r="G162" i="8"/>
  <c r="F162" i="8"/>
  <c r="E162" i="8"/>
  <c r="I161" i="8"/>
  <c r="H161" i="8"/>
  <c r="G161" i="8"/>
  <c r="F161" i="8"/>
  <c r="E161" i="8"/>
  <c r="I160" i="8"/>
  <c r="H160" i="8"/>
  <c r="G160" i="8"/>
  <c r="F160" i="8"/>
  <c r="E160" i="8"/>
  <c r="I159" i="8"/>
  <c r="H159" i="8"/>
  <c r="G159" i="8"/>
  <c r="F159" i="8"/>
  <c r="E159" i="8"/>
  <c r="I158" i="8"/>
  <c r="H158" i="8"/>
  <c r="G158" i="8"/>
  <c r="F158" i="8"/>
  <c r="E158" i="8"/>
  <c r="I157" i="8"/>
  <c r="H157" i="8"/>
  <c r="G157" i="8"/>
  <c r="F157" i="8"/>
  <c r="E157" i="8"/>
  <c r="I156" i="8"/>
  <c r="H156" i="8"/>
  <c r="G156" i="8"/>
  <c r="F156" i="8"/>
  <c r="E156" i="8"/>
  <c r="I155" i="8"/>
  <c r="H155" i="8"/>
  <c r="G155" i="8"/>
  <c r="F155" i="8"/>
  <c r="E155" i="8"/>
  <c r="I154" i="8"/>
  <c r="H154" i="8"/>
  <c r="G154" i="8"/>
  <c r="F154" i="8"/>
  <c r="E154" i="8"/>
  <c r="I153" i="8"/>
  <c r="H153" i="8"/>
  <c r="G153" i="8"/>
  <c r="F153" i="8"/>
  <c r="E153" i="8"/>
  <c r="I152" i="8"/>
  <c r="H152" i="8"/>
  <c r="G152" i="8"/>
  <c r="F152" i="8"/>
  <c r="E152" i="8"/>
  <c r="I151" i="8"/>
  <c r="H151" i="8"/>
  <c r="G151" i="8"/>
  <c r="F151" i="8"/>
  <c r="E151" i="8"/>
  <c r="I150" i="8"/>
  <c r="H150" i="8"/>
  <c r="G150" i="8"/>
  <c r="F150" i="8"/>
  <c r="E150" i="8"/>
  <c r="I149" i="8"/>
  <c r="H149" i="8"/>
  <c r="G149" i="8"/>
  <c r="F149" i="8"/>
  <c r="E149" i="8"/>
  <c r="I148" i="8"/>
  <c r="H148" i="8"/>
  <c r="G148" i="8"/>
  <c r="F148" i="8"/>
  <c r="E148" i="8"/>
  <c r="I147" i="8"/>
  <c r="H147" i="8"/>
  <c r="G147" i="8"/>
  <c r="F147" i="8"/>
  <c r="E147" i="8"/>
  <c r="I146" i="8"/>
  <c r="H146" i="8"/>
  <c r="G146" i="8"/>
  <c r="F146" i="8"/>
  <c r="E146" i="8"/>
  <c r="I145" i="8"/>
  <c r="H145" i="8"/>
  <c r="G145" i="8"/>
  <c r="F145" i="8"/>
  <c r="E145" i="8"/>
  <c r="I144" i="8"/>
  <c r="H144" i="8"/>
  <c r="E144" i="8"/>
  <c r="I143" i="8"/>
  <c r="H143" i="8"/>
  <c r="G143" i="8"/>
  <c r="F143" i="8"/>
  <c r="E143" i="8"/>
  <c r="I142" i="8"/>
  <c r="H142" i="8"/>
  <c r="G142" i="8"/>
  <c r="F142" i="8"/>
  <c r="E142" i="8"/>
  <c r="I141" i="8"/>
  <c r="H141" i="8"/>
  <c r="G141" i="8"/>
  <c r="F141" i="8"/>
  <c r="E141" i="8"/>
  <c r="I140" i="8"/>
  <c r="H140" i="8"/>
  <c r="G140" i="8"/>
  <c r="F140" i="8"/>
  <c r="E140" i="8"/>
  <c r="I139" i="8"/>
  <c r="H139" i="8"/>
  <c r="G139" i="8"/>
  <c r="F139" i="8"/>
  <c r="E139" i="8"/>
  <c r="I138" i="8"/>
  <c r="H138" i="8"/>
  <c r="G138" i="8"/>
  <c r="F138" i="8"/>
  <c r="E138" i="8"/>
  <c r="I137" i="8"/>
  <c r="H137" i="8"/>
  <c r="G137" i="8"/>
  <c r="F137" i="8"/>
  <c r="E137" i="8"/>
  <c r="I136" i="8"/>
  <c r="H136" i="8"/>
  <c r="G136" i="8"/>
  <c r="F136" i="8"/>
  <c r="E136" i="8"/>
  <c r="I135" i="8"/>
  <c r="H135" i="8"/>
  <c r="G135" i="8"/>
  <c r="F135" i="8"/>
  <c r="E135" i="8"/>
  <c r="I134" i="8"/>
  <c r="H134" i="8"/>
  <c r="G134" i="8"/>
  <c r="F134" i="8"/>
  <c r="E134" i="8"/>
  <c r="I133" i="8"/>
  <c r="H133" i="8"/>
  <c r="G133" i="8"/>
  <c r="F133" i="8"/>
  <c r="E133" i="8"/>
  <c r="I132" i="8"/>
  <c r="H132" i="8"/>
  <c r="G132" i="8"/>
  <c r="F132" i="8"/>
  <c r="E132" i="8"/>
  <c r="G159" i="14" l="1"/>
  <c r="E159" i="14"/>
  <c r="G158" i="14"/>
  <c r="E158" i="14"/>
  <c r="F79" i="14"/>
  <c r="E79" i="14"/>
  <c r="G20" i="14" l="1"/>
  <c r="G19" i="14" s="1"/>
  <c r="G18" i="14" s="1"/>
  <c r="F78" i="14" s="1"/>
  <c r="G26" i="14"/>
  <c r="G65" i="14"/>
  <c r="J135" i="2" l="1"/>
  <c r="J161" i="2"/>
  <c r="J132" i="2"/>
  <c r="J133" i="2"/>
  <c r="J134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2" i="2"/>
  <c r="G131" i="2"/>
  <c r="J131" i="2" s="1"/>
  <c r="F131" i="2"/>
  <c r="F130" i="2" s="1"/>
  <c r="C130" i="2"/>
  <c r="C131" i="2"/>
  <c r="C56" i="2"/>
  <c r="C57" i="2"/>
  <c r="D9" i="8" s="1"/>
  <c r="D20" i="14" s="1"/>
  <c r="C58" i="2"/>
  <c r="F216" i="2"/>
  <c r="F221" i="2" s="1"/>
  <c r="D104" i="14"/>
  <c r="D100" i="14"/>
  <c r="F100" i="14"/>
  <c r="D102" i="14"/>
  <c r="F102" i="14"/>
  <c r="D103" i="14"/>
  <c r="D106" i="14"/>
  <c r="F106" i="14"/>
  <c r="D107" i="14"/>
  <c r="F107" i="14"/>
  <c r="D110" i="14"/>
  <c r="F110" i="14"/>
  <c r="D111" i="14"/>
  <c r="F111" i="14"/>
  <c r="D112" i="14"/>
  <c r="F112" i="14"/>
  <c r="D113" i="14"/>
  <c r="F113" i="14"/>
  <c r="D114" i="14"/>
  <c r="F114" i="14"/>
  <c r="D115" i="14"/>
  <c r="F115" i="14"/>
  <c r="D116" i="14"/>
  <c r="F116" i="14"/>
  <c r="D117" i="14"/>
  <c r="F117" i="14"/>
  <c r="D118" i="14"/>
  <c r="F118" i="14"/>
  <c r="D119" i="14"/>
  <c r="F119" i="14"/>
  <c r="D120" i="14"/>
  <c r="F120" i="14"/>
  <c r="D121" i="14"/>
  <c r="F121" i="14"/>
  <c r="D122" i="14"/>
  <c r="F122" i="14"/>
  <c r="D123" i="14"/>
  <c r="F123" i="14"/>
  <c r="D124" i="14"/>
  <c r="F124" i="14"/>
  <c r="D125" i="14"/>
  <c r="F125" i="14"/>
  <c r="D126" i="14"/>
  <c r="F126" i="14"/>
  <c r="D127" i="14"/>
  <c r="F127" i="14"/>
  <c r="D128" i="14"/>
  <c r="F128" i="14"/>
  <c r="D133" i="14"/>
  <c r="F133" i="14"/>
  <c r="D134" i="14"/>
  <c r="F134" i="14"/>
  <c r="D135" i="14"/>
  <c r="F135" i="14"/>
  <c r="D136" i="14"/>
  <c r="F136" i="14"/>
  <c r="D137" i="14"/>
  <c r="F137" i="14"/>
  <c r="D138" i="14"/>
  <c r="F138" i="14"/>
  <c r="D139" i="14"/>
  <c r="F139" i="14"/>
  <c r="D140" i="14"/>
  <c r="F140" i="14"/>
  <c r="D141" i="14"/>
  <c r="F141" i="14"/>
  <c r="D142" i="14"/>
  <c r="F142" i="14"/>
  <c r="D143" i="14"/>
  <c r="F143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B144" i="14"/>
  <c r="C144" i="14"/>
  <c r="C97" i="14"/>
  <c r="A52" i="14"/>
  <c r="A131" i="14" s="1"/>
  <c r="A53" i="14"/>
  <c r="A132" i="14" s="1"/>
  <c r="A54" i="14"/>
  <c r="A133" i="14" s="1"/>
  <c r="D24" i="14"/>
  <c r="D18" i="14"/>
  <c r="D65" i="14" s="1"/>
  <c r="B64" i="14"/>
  <c r="B143" i="14" s="1"/>
  <c r="A64" i="14"/>
  <c r="A143" i="14" s="1"/>
  <c r="B63" i="14"/>
  <c r="B142" i="14" s="1"/>
  <c r="A63" i="14"/>
  <c r="A142" i="14" s="1"/>
  <c r="B62" i="14"/>
  <c r="B141" i="14" s="1"/>
  <c r="A62" i="14"/>
  <c r="A141" i="14" s="1"/>
  <c r="B61" i="14"/>
  <c r="B140" i="14" s="1"/>
  <c r="A61" i="14"/>
  <c r="A140" i="14" s="1"/>
  <c r="B60" i="14"/>
  <c r="B139" i="14" s="1"/>
  <c r="A60" i="14"/>
  <c r="A139" i="14" s="1"/>
  <c r="B59" i="14"/>
  <c r="B138" i="14" s="1"/>
  <c r="A59" i="14"/>
  <c r="A138" i="14" s="1"/>
  <c r="B58" i="14"/>
  <c r="B137" i="14" s="1"/>
  <c r="A58" i="14"/>
  <c r="A137" i="14" s="1"/>
  <c r="B57" i="14"/>
  <c r="B136" i="14" s="1"/>
  <c r="A57" i="14"/>
  <c r="A136" i="14" s="1"/>
  <c r="B56" i="14"/>
  <c r="B135" i="14" s="1"/>
  <c r="A56" i="14"/>
  <c r="A135" i="14" s="1"/>
  <c r="B55" i="14"/>
  <c r="B134" i="14" s="1"/>
  <c r="A55" i="14"/>
  <c r="A134" i="14" s="1"/>
  <c r="B54" i="14"/>
  <c r="B133" i="14" s="1"/>
  <c r="B53" i="14"/>
  <c r="B132" i="14" s="1"/>
  <c r="B52" i="14"/>
  <c r="B131" i="14" s="1"/>
  <c r="B51" i="14"/>
  <c r="B130" i="14" s="1"/>
  <c r="A51" i="14"/>
  <c r="A130" i="14" s="1"/>
  <c r="B50" i="14"/>
  <c r="B129" i="14" s="1"/>
  <c r="A50" i="14"/>
  <c r="A129" i="14" s="1"/>
  <c r="B49" i="14"/>
  <c r="B128" i="14" s="1"/>
  <c r="A49" i="14"/>
  <c r="A128" i="14" s="1"/>
  <c r="B48" i="14"/>
  <c r="B127" i="14" s="1"/>
  <c r="A48" i="14"/>
  <c r="A127" i="14" s="1"/>
  <c r="B47" i="14"/>
  <c r="B126" i="14" s="1"/>
  <c r="A47" i="14"/>
  <c r="A126" i="14" s="1"/>
  <c r="B46" i="14"/>
  <c r="B125" i="14" s="1"/>
  <c r="A46" i="14"/>
  <c r="A125" i="14" s="1"/>
  <c r="B45" i="14"/>
  <c r="B124" i="14" s="1"/>
  <c r="A45" i="14"/>
  <c r="A124" i="14" s="1"/>
  <c r="B44" i="14"/>
  <c r="B123" i="14" s="1"/>
  <c r="A44" i="14"/>
  <c r="A123" i="14" s="1"/>
  <c r="B43" i="14"/>
  <c r="B122" i="14" s="1"/>
  <c r="A43" i="14"/>
  <c r="A122" i="14" s="1"/>
  <c r="B42" i="14"/>
  <c r="B121" i="14" s="1"/>
  <c r="A42" i="14"/>
  <c r="A121" i="14" s="1"/>
  <c r="B41" i="14"/>
  <c r="B120" i="14" s="1"/>
  <c r="A41" i="14"/>
  <c r="A120" i="14" s="1"/>
  <c r="B40" i="14"/>
  <c r="B119" i="14" s="1"/>
  <c r="A40" i="14"/>
  <c r="A119" i="14" s="1"/>
  <c r="B39" i="14"/>
  <c r="B118" i="14" s="1"/>
  <c r="A39" i="14"/>
  <c r="A118" i="14" s="1"/>
  <c r="B38" i="14"/>
  <c r="B117" i="14" s="1"/>
  <c r="A38" i="14"/>
  <c r="A117" i="14" s="1"/>
  <c r="B37" i="14"/>
  <c r="B116" i="14" s="1"/>
  <c r="A37" i="14"/>
  <c r="A116" i="14" s="1"/>
  <c r="B36" i="14"/>
  <c r="B115" i="14" s="1"/>
  <c r="A36" i="14"/>
  <c r="A115" i="14" s="1"/>
  <c r="B35" i="14"/>
  <c r="B114" i="14" s="1"/>
  <c r="A35" i="14"/>
  <c r="A114" i="14" s="1"/>
  <c r="B34" i="14"/>
  <c r="B113" i="14" s="1"/>
  <c r="A34" i="14"/>
  <c r="A113" i="14" s="1"/>
  <c r="B33" i="14"/>
  <c r="B112" i="14" s="1"/>
  <c r="A33" i="14"/>
  <c r="A112" i="14" s="1"/>
  <c r="B32" i="14"/>
  <c r="B111" i="14" s="1"/>
  <c r="A32" i="14"/>
  <c r="A111" i="14" s="1"/>
  <c r="B31" i="14"/>
  <c r="B110" i="14" s="1"/>
  <c r="A31" i="14"/>
  <c r="A110" i="14" s="1"/>
  <c r="B30" i="14"/>
  <c r="B109" i="14" s="1"/>
  <c r="A30" i="14"/>
  <c r="A109" i="14" s="1"/>
  <c r="B29" i="14"/>
  <c r="B108" i="14" s="1"/>
  <c r="A29" i="14"/>
  <c r="A108" i="14" s="1"/>
  <c r="B28" i="14"/>
  <c r="B107" i="14" s="1"/>
  <c r="A28" i="14"/>
  <c r="A107" i="14" s="1"/>
  <c r="B27" i="14"/>
  <c r="B106" i="14" s="1"/>
  <c r="A27" i="14"/>
  <c r="A106" i="14" s="1"/>
  <c r="B26" i="14"/>
  <c r="B105" i="14" s="1"/>
  <c r="A26" i="14"/>
  <c r="A105" i="14" s="1"/>
  <c r="B25" i="14"/>
  <c r="B104" i="14" s="1"/>
  <c r="A25" i="14"/>
  <c r="A104" i="14" s="1"/>
  <c r="B24" i="14"/>
  <c r="B103" i="14" s="1"/>
  <c r="A24" i="14"/>
  <c r="A103" i="14" s="1"/>
  <c r="B23" i="14"/>
  <c r="B102" i="14" s="1"/>
  <c r="A23" i="14"/>
  <c r="A102" i="14" s="1"/>
  <c r="B22" i="14"/>
  <c r="B101" i="14" s="1"/>
  <c r="A22" i="14"/>
  <c r="A101" i="14" s="1"/>
  <c r="B21" i="14"/>
  <c r="B100" i="14" s="1"/>
  <c r="A21" i="14"/>
  <c r="A100" i="14" s="1"/>
  <c r="B20" i="14"/>
  <c r="B99" i="14" s="1"/>
  <c r="A20" i="14"/>
  <c r="A99" i="14" s="1"/>
  <c r="B19" i="14"/>
  <c r="B98" i="14" s="1"/>
  <c r="A19" i="14"/>
  <c r="A98" i="14" s="1"/>
  <c r="B18" i="14"/>
  <c r="B97" i="14" s="1"/>
  <c r="A18" i="14"/>
  <c r="A97" i="14" s="1"/>
  <c r="C133" i="8"/>
  <c r="C134" i="8"/>
  <c r="C135" i="8"/>
  <c r="C136" i="8"/>
  <c r="C137" i="8"/>
  <c r="C138" i="8"/>
  <c r="D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D132" i="8"/>
  <c r="C132" i="8"/>
  <c r="A185" i="8"/>
  <c r="B185" i="8"/>
  <c r="A186" i="8"/>
  <c r="B186" i="8"/>
  <c r="B187" i="8"/>
  <c r="A180" i="8"/>
  <c r="B180" i="8"/>
  <c r="A181" i="8"/>
  <c r="B181" i="8"/>
  <c r="A182" i="8"/>
  <c r="B182" i="8"/>
  <c r="A183" i="8"/>
  <c r="B183" i="8"/>
  <c r="A184" i="8"/>
  <c r="B184" i="8"/>
  <c r="A133" i="8"/>
  <c r="B133" i="8"/>
  <c r="A134" i="8"/>
  <c r="B134" i="8"/>
  <c r="A135" i="8"/>
  <c r="B135" i="8"/>
  <c r="A136" i="8"/>
  <c r="B136" i="8"/>
  <c r="A137" i="8"/>
  <c r="B137" i="8"/>
  <c r="A138" i="8"/>
  <c r="B138" i="8"/>
  <c r="A139" i="8"/>
  <c r="B139" i="8"/>
  <c r="A140" i="8"/>
  <c r="B140" i="8"/>
  <c r="A141" i="8"/>
  <c r="B141" i="8"/>
  <c r="A142" i="8"/>
  <c r="B142" i="8"/>
  <c r="A143" i="8"/>
  <c r="B143" i="8"/>
  <c r="A144" i="8"/>
  <c r="B144" i="8"/>
  <c r="A145" i="8"/>
  <c r="B145" i="8"/>
  <c r="A146" i="8"/>
  <c r="B146" i="8"/>
  <c r="A147" i="8"/>
  <c r="B147" i="8"/>
  <c r="A148" i="8"/>
  <c r="B148" i="8"/>
  <c r="A149" i="8"/>
  <c r="B149" i="8"/>
  <c r="A150" i="8"/>
  <c r="B150" i="8"/>
  <c r="A151" i="8"/>
  <c r="B151" i="8"/>
  <c r="A152" i="8"/>
  <c r="B152" i="8"/>
  <c r="A153" i="8"/>
  <c r="B153" i="8"/>
  <c r="A154" i="8"/>
  <c r="B154" i="8"/>
  <c r="A155" i="8"/>
  <c r="B155" i="8"/>
  <c r="A156" i="8"/>
  <c r="B156" i="8"/>
  <c r="A157" i="8"/>
  <c r="B157" i="8"/>
  <c r="A158" i="8"/>
  <c r="B158" i="8"/>
  <c r="A159" i="8"/>
  <c r="B159" i="8"/>
  <c r="A160" i="8"/>
  <c r="B160" i="8"/>
  <c r="A161" i="8"/>
  <c r="B161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68" i="8"/>
  <c r="B168" i="8"/>
  <c r="A169" i="8"/>
  <c r="B169" i="8"/>
  <c r="A170" i="8"/>
  <c r="B170" i="8"/>
  <c r="A171" i="8"/>
  <c r="B171" i="8"/>
  <c r="A172" i="8"/>
  <c r="B172" i="8"/>
  <c r="A173" i="8"/>
  <c r="B173" i="8"/>
  <c r="A174" i="8"/>
  <c r="B174" i="8"/>
  <c r="A175" i="8"/>
  <c r="B175" i="8"/>
  <c r="A176" i="8"/>
  <c r="B176" i="8"/>
  <c r="A177" i="8"/>
  <c r="B177" i="8"/>
  <c r="A178" i="8"/>
  <c r="B178" i="8"/>
  <c r="A179" i="8"/>
  <c r="B179" i="8"/>
  <c r="B132" i="8"/>
  <c r="A132" i="8"/>
  <c r="L120" i="8"/>
  <c r="L121" i="8"/>
  <c r="L122" i="8"/>
  <c r="L123" i="8"/>
  <c r="L124" i="8"/>
  <c r="L125" i="8"/>
  <c r="L126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71" i="8"/>
  <c r="L70" i="8"/>
  <c r="I82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71" i="8"/>
  <c r="G70" i="8"/>
  <c r="H72" i="8"/>
  <c r="F20" i="14" s="1"/>
  <c r="H74" i="8"/>
  <c r="F22" i="14" s="1"/>
  <c r="H75" i="8"/>
  <c r="F23" i="14" s="1"/>
  <c r="H76" i="8"/>
  <c r="F24" i="14" s="1"/>
  <c r="H77" i="8"/>
  <c r="F25" i="14" s="1"/>
  <c r="H78" i="8"/>
  <c r="F26" i="14" s="1"/>
  <c r="H79" i="8"/>
  <c r="F27" i="14" s="1"/>
  <c r="H80" i="8"/>
  <c r="F28" i="14" s="1"/>
  <c r="H81" i="8"/>
  <c r="F29" i="14" s="1"/>
  <c r="H82" i="8"/>
  <c r="F30" i="14" s="1"/>
  <c r="H83" i="8"/>
  <c r="F31" i="14" s="1"/>
  <c r="H84" i="8"/>
  <c r="F32" i="14" s="1"/>
  <c r="H85" i="8"/>
  <c r="F33" i="14" s="1"/>
  <c r="H86" i="8"/>
  <c r="F34" i="14" s="1"/>
  <c r="H87" i="8"/>
  <c r="F35" i="14" s="1"/>
  <c r="H88" i="8"/>
  <c r="F36" i="14" s="1"/>
  <c r="H89" i="8"/>
  <c r="F37" i="14" s="1"/>
  <c r="H90" i="8"/>
  <c r="F38" i="14" s="1"/>
  <c r="H91" i="8"/>
  <c r="F39" i="14" s="1"/>
  <c r="H92" i="8"/>
  <c r="F40" i="14" s="1"/>
  <c r="H93" i="8"/>
  <c r="F41" i="14" s="1"/>
  <c r="H94" i="8"/>
  <c r="F42" i="14" s="1"/>
  <c r="H95" i="8"/>
  <c r="F43" i="14" s="1"/>
  <c r="H96" i="8"/>
  <c r="F44" i="14" s="1"/>
  <c r="H97" i="8"/>
  <c r="F45" i="14" s="1"/>
  <c r="H98" i="8"/>
  <c r="F46" i="14" s="1"/>
  <c r="H99" i="8"/>
  <c r="F47" i="14" s="1"/>
  <c r="H100" i="8"/>
  <c r="F48" i="14" s="1"/>
  <c r="H101" i="8"/>
  <c r="F49" i="14" s="1"/>
  <c r="H102" i="8"/>
  <c r="F50" i="14" s="1"/>
  <c r="H103" i="8"/>
  <c r="H105" i="8"/>
  <c r="H106" i="8"/>
  <c r="F54" i="14" s="1"/>
  <c r="H107" i="8"/>
  <c r="F55" i="14" s="1"/>
  <c r="H108" i="8"/>
  <c r="F56" i="14" s="1"/>
  <c r="H109" i="8"/>
  <c r="F57" i="14" s="1"/>
  <c r="H110" i="8"/>
  <c r="F58" i="14" s="1"/>
  <c r="H111" i="8"/>
  <c r="F59" i="14" s="1"/>
  <c r="H112" i="8"/>
  <c r="F60" i="14" s="1"/>
  <c r="H113" i="8"/>
  <c r="F61" i="14" s="1"/>
  <c r="H114" i="8"/>
  <c r="F62" i="14" s="1"/>
  <c r="H115" i="8"/>
  <c r="F63" i="14" s="1"/>
  <c r="H116" i="8"/>
  <c r="F64" i="14" s="1"/>
  <c r="H117" i="8"/>
  <c r="H118" i="8"/>
  <c r="H119" i="8"/>
  <c r="H120" i="8"/>
  <c r="H121" i="8"/>
  <c r="H122" i="8"/>
  <c r="H123" i="8"/>
  <c r="H124" i="8"/>
  <c r="H125" i="8"/>
  <c r="D82" i="8"/>
  <c r="C72" i="8"/>
  <c r="E20" i="14" s="1"/>
  <c r="C73" i="8"/>
  <c r="E21" i="14" s="1"/>
  <c r="C74" i="8"/>
  <c r="E22" i="14" s="1"/>
  <c r="C75" i="8"/>
  <c r="E23" i="14" s="1"/>
  <c r="C76" i="8"/>
  <c r="E24" i="14" s="1"/>
  <c r="C77" i="8"/>
  <c r="E25" i="14" s="1"/>
  <c r="C78" i="8"/>
  <c r="E26" i="14" s="1"/>
  <c r="C79" i="8"/>
  <c r="E27" i="14" s="1"/>
  <c r="C80" i="8"/>
  <c r="E28" i="14" s="1"/>
  <c r="C81" i="8"/>
  <c r="E29" i="14" s="1"/>
  <c r="C82" i="8"/>
  <c r="E30" i="14" s="1"/>
  <c r="C83" i="8"/>
  <c r="E31" i="14" s="1"/>
  <c r="C84" i="8"/>
  <c r="E32" i="14" s="1"/>
  <c r="C85" i="8"/>
  <c r="E33" i="14" s="1"/>
  <c r="C86" i="8"/>
  <c r="E34" i="14" s="1"/>
  <c r="C87" i="8"/>
  <c r="E35" i="14" s="1"/>
  <c r="C88" i="8"/>
  <c r="E36" i="14" s="1"/>
  <c r="C89" i="8"/>
  <c r="E37" i="14" s="1"/>
  <c r="C90" i="8"/>
  <c r="E38" i="14" s="1"/>
  <c r="C91" i="8"/>
  <c r="E39" i="14" s="1"/>
  <c r="C92" i="8"/>
  <c r="E40" i="14" s="1"/>
  <c r="C93" i="8"/>
  <c r="E41" i="14" s="1"/>
  <c r="C94" i="8"/>
  <c r="E42" i="14" s="1"/>
  <c r="C95" i="8"/>
  <c r="E43" i="14" s="1"/>
  <c r="C96" i="8"/>
  <c r="E44" i="14" s="1"/>
  <c r="C97" i="8"/>
  <c r="E45" i="14" s="1"/>
  <c r="C98" i="8"/>
  <c r="E46" i="14" s="1"/>
  <c r="C99" i="8"/>
  <c r="E47" i="14" s="1"/>
  <c r="C100" i="8"/>
  <c r="E48" i="14" s="1"/>
  <c r="C101" i="8"/>
  <c r="E49" i="14" s="1"/>
  <c r="C102" i="8"/>
  <c r="E50" i="14" s="1"/>
  <c r="C103" i="8"/>
  <c r="C104" i="8"/>
  <c r="C70" i="8" s="1"/>
  <c r="E18" i="14" s="1"/>
  <c r="E65" i="14" s="1"/>
  <c r="C105" i="8"/>
  <c r="C106" i="8"/>
  <c r="E54" i="14" s="1"/>
  <c r="C107" i="8"/>
  <c r="E55" i="14" s="1"/>
  <c r="C108" i="8"/>
  <c r="E56" i="14" s="1"/>
  <c r="C109" i="8"/>
  <c r="E57" i="14" s="1"/>
  <c r="C110" i="8"/>
  <c r="E58" i="14" s="1"/>
  <c r="C111" i="8"/>
  <c r="E59" i="14" s="1"/>
  <c r="C112" i="8"/>
  <c r="E60" i="14" s="1"/>
  <c r="C113" i="8"/>
  <c r="E61" i="14" s="1"/>
  <c r="C114" i="8"/>
  <c r="E62" i="14" s="1"/>
  <c r="C115" i="8"/>
  <c r="E63" i="14" s="1"/>
  <c r="C116" i="8"/>
  <c r="E64" i="14" s="1"/>
  <c r="C117" i="8"/>
  <c r="C118" i="8"/>
  <c r="C119" i="8"/>
  <c r="C120" i="8"/>
  <c r="C121" i="8"/>
  <c r="C122" i="8"/>
  <c r="C123" i="8"/>
  <c r="C124" i="8"/>
  <c r="C125" i="8"/>
  <c r="C126" i="8"/>
  <c r="C71" i="8"/>
  <c r="E19" i="14" s="1"/>
  <c r="A125" i="8"/>
  <c r="B125" i="8"/>
  <c r="A121" i="8"/>
  <c r="B121" i="8"/>
  <c r="A122" i="8"/>
  <c r="B122" i="8"/>
  <c r="A123" i="8"/>
  <c r="B123" i="8"/>
  <c r="A124" i="8"/>
  <c r="B124" i="8"/>
  <c r="A106" i="8"/>
  <c r="B106" i="8"/>
  <c r="A107" i="8"/>
  <c r="B107" i="8"/>
  <c r="A108" i="8"/>
  <c r="B108" i="8"/>
  <c r="A109" i="8"/>
  <c r="B109" i="8"/>
  <c r="A110" i="8"/>
  <c r="B110" i="8"/>
  <c r="A111" i="8"/>
  <c r="B111" i="8"/>
  <c r="A112" i="8"/>
  <c r="B112" i="8"/>
  <c r="A113" i="8"/>
  <c r="B113" i="8"/>
  <c r="A114" i="8"/>
  <c r="B114" i="8"/>
  <c r="A115" i="8"/>
  <c r="B115" i="8"/>
  <c r="A116" i="8"/>
  <c r="B116" i="8"/>
  <c r="A117" i="8"/>
  <c r="B117" i="8"/>
  <c r="A118" i="8"/>
  <c r="B118" i="8"/>
  <c r="A119" i="8"/>
  <c r="B119" i="8"/>
  <c r="A120" i="8"/>
  <c r="B12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93" i="8"/>
  <c r="B93" i="8"/>
  <c r="A94" i="8"/>
  <c r="B94" i="8"/>
  <c r="A95" i="8"/>
  <c r="B95" i="8"/>
  <c r="A96" i="8"/>
  <c r="B96" i="8"/>
  <c r="A97" i="8"/>
  <c r="B97" i="8"/>
  <c r="A98" i="8"/>
  <c r="B98" i="8"/>
  <c r="A99" i="8"/>
  <c r="B99" i="8"/>
  <c r="A100" i="8"/>
  <c r="B100" i="8"/>
  <c r="A101" i="8"/>
  <c r="B101" i="8"/>
  <c r="A102" i="8"/>
  <c r="B102" i="8"/>
  <c r="A103" i="8"/>
  <c r="B103" i="8"/>
  <c r="A104" i="8"/>
  <c r="B104" i="8"/>
  <c r="A105" i="8"/>
  <c r="B105" i="8"/>
  <c r="B70" i="8"/>
  <c r="A70" i="8"/>
  <c r="D10" i="8"/>
  <c r="D135" i="8" s="1"/>
  <c r="D11" i="8"/>
  <c r="D22" i="14" s="1"/>
  <c r="D12" i="8"/>
  <c r="D23" i="14" s="1"/>
  <c r="D14" i="8"/>
  <c r="D139" i="8" s="1"/>
  <c r="D15" i="8"/>
  <c r="D26" i="14" s="1"/>
  <c r="D16" i="8"/>
  <c r="D27" i="14" s="1"/>
  <c r="D17" i="8"/>
  <c r="D28" i="14" s="1"/>
  <c r="D18" i="8"/>
  <c r="D143" i="8" s="1"/>
  <c r="D19" i="8"/>
  <c r="D30" i="14" s="1"/>
  <c r="D20" i="8"/>
  <c r="D31" i="14" s="1"/>
  <c r="D21" i="8"/>
  <c r="D32" i="14" s="1"/>
  <c r="D22" i="8"/>
  <c r="D147" i="8" s="1"/>
  <c r="D23" i="8"/>
  <c r="D34" i="14" s="1"/>
  <c r="D24" i="8"/>
  <c r="D35" i="14" s="1"/>
  <c r="D25" i="8"/>
  <c r="D36" i="14" s="1"/>
  <c r="D26" i="8"/>
  <c r="D151" i="8" s="1"/>
  <c r="D27" i="8"/>
  <c r="D38" i="14" s="1"/>
  <c r="D28" i="8"/>
  <c r="D39" i="14" s="1"/>
  <c r="D29" i="8"/>
  <c r="D40" i="14" s="1"/>
  <c r="D30" i="8"/>
  <c r="D155" i="8" s="1"/>
  <c r="D31" i="8"/>
  <c r="D42" i="14" s="1"/>
  <c r="D32" i="8"/>
  <c r="D157" i="8" s="1"/>
  <c r="D33" i="8"/>
  <c r="D43" i="14" s="1"/>
  <c r="D34" i="8"/>
  <c r="D159" i="8" s="1"/>
  <c r="D35" i="8"/>
  <c r="D45" i="14" s="1"/>
  <c r="D36" i="8"/>
  <c r="D46" i="14" s="1"/>
  <c r="D37" i="8"/>
  <c r="D47" i="14" s="1"/>
  <c r="D38" i="8"/>
  <c r="D163" i="8" s="1"/>
  <c r="D39" i="8"/>
  <c r="D49" i="14" s="1"/>
  <c r="D40" i="8"/>
  <c r="D50" i="14" s="1"/>
  <c r="D42" i="8"/>
  <c r="D167" i="8" s="1"/>
  <c r="D43" i="8"/>
  <c r="D53" i="14" s="1"/>
  <c r="D44" i="8"/>
  <c r="D54" i="14" s="1"/>
  <c r="D45" i="8"/>
  <c r="D55" i="14" s="1"/>
  <c r="D46" i="8"/>
  <c r="D171" i="8" s="1"/>
  <c r="D47" i="8"/>
  <c r="D57" i="14" s="1"/>
  <c r="D48" i="8"/>
  <c r="D58" i="14" s="1"/>
  <c r="D49" i="8"/>
  <c r="D59" i="14" s="1"/>
  <c r="D50" i="8"/>
  <c r="D175" i="8" s="1"/>
  <c r="D51" i="8"/>
  <c r="D61" i="14" s="1"/>
  <c r="D52" i="8"/>
  <c r="D62" i="14" s="1"/>
  <c r="D53" i="8"/>
  <c r="D63" i="14" s="1"/>
  <c r="D54" i="8"/>
  <c r="D179" i="8" s="1"/>
  <c r="D55" i="8"/>
  <c r="D180" i="8" s="1"/>
  <c r="D56" i="8"/>
  <c r="D181" i="8" s="1"/>
  <c r="D57" i="8"/>
  <c r="D182" i="8" s="1"/>
  <c r="D58" i="8"/>
  <c r="D183" i="8" s="1"/>
  <c r="D59" i="8"/>
  <c r="D184" i="8" s="1"/>
  <c r="D60" i="8"/>
  <c r="D185" i="8" s="1"/>
  <c r="D61" i="8"/>
  <c r="D186" i="8" s="1"/>
  <c r="D62" i="8"/>
  <c r="D187" i="8" s="1"/>
  <c r="D8" i="8"/>
  <c r="D19" i="14" s="1"/>
  <c r="A59" i="8"/>
  <c r="B59" i="8"/>
  <c r="A60" i="8"/>
  <c r="B60" i="8"/>
  <c r="A61" i="8"/>
  <c r="B61" i="8"/>
  <c r="B62" i="8"/>
  <c r="B63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B34" i="8"/>
  <c r="A35" i="8"/>
  <c r="B35" i="8"/>
  <c r="A36" i="8"/>
  <c r="B36" i="8"/>
  <c r="A37" i="8"/>
  <c r="B37" i="8"/>
  <c r="A38" i="8"/>
  <c r="B38" i="8"/>
  <c r="A39" i="8"/>
  <c r="B39" i="8"/>
  <c r="A40" i="8"/>
  <c r="B40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54" i="8"/>
  <c r="B54" i="8"/>
  <c r="A55" i="8"/>
  <c r="B55" i="8"/>
  <c r="A56" i="8"/>
  <c r="B56" i="8"/>
  <c r="A57" i="8"/>
  <c r="B57" i="8"/>
  <c r="A58" i="8"/>
  <c r="B58" i="8"/>
  <c r="B7" i="8"/>
  <c r="A7" i="8"/>
  <c r="F7" i="4"/>
  <c r="D7" i="4"/>
  <c r="D6" i="4"/>
  <c r="H6" i="4"/>
  <c r="H7" i="4" s="1"/>
  <c r="J6" i="4"/>
  <c r="J7" i="4" s="1"/>
  <c r="B7" i="4"/>
  <c r="B6" i="4"/>
  <c r="S14" i="3"/>
  <c r="S13" i="3"/>
  <c r="Q14" i="3"/>
  <c r="Q13" i="3"/>
  <c r="P14" i="3"/>
  <c r="P13" i="3"/>
  <c r="N14" i="3"/>
  <c r="N13" i="3"/>
  <c r="M14" i="3"/>
  <c r="M13" i="3"/>
  <c r="K14" i="3"/>
  <c r="K13" i="3"/>
  <c r="J14" i="3"/>
  <c r="J13" i="3"/>
  <c r="H14" i="3"/>
  <c r="H13" i="3"/>
  <c r="G14" i="3"/>
  <c r="G13" i="3"/>
  <c r="E13" i="3"/>
  <c r="D221" i="2"/>
  <c r="E221" i="2"/>
  <c r="H221" i="2"/>
  <c r="I221" i="2"/>
  <c r="D216" i="2"/>
  <c r="E216" i="2"/>
  <c r="H216" i="2"/>
  <c r="I216" i="2"/>
  <c r="D209" i="2"/>
  <c r="E209" i="2"/>
  <c r="F209" i="2"/>
  <c r="G209" i="2"/>
  <c r="H209" i="2"/>
  <c r="I209" i="2"/>
  <c r="J209" i="2"/>
  <c r="L209" i="2"/>
  <c r="M209" i="2"/>
  <c r="D204" i="2"/>
  <c r="E204" i="2"/>
  <c r="F204" i="2"/>
  <c r="G204" i="2"/>
  <c r="H204" i="2"/>
  <c r="I204" i="2"/>
  <c r="J204" i="2"/>
  <c r="L204" i="2"/>
  <c r="M204" i="2"/>
  <c r="N204" i="2"/>
  <c r="N209" i="2" s="1"/>
  <c r="C204" i="2"/>
  <c r="C209" i="2" s="1"/>
  <c r="G162" i="2"/>
  <c r="G141" i="2"/>
  <c r="F141" i="2"/>
  <c r="C141" i="2"/>
  <c r="K58" i="2"/>
  <c r="K56" i="2" s="1"/>
  <c r="K89" i="2" s="1"/>
  <c r="H104" i="8" s="1"/>
  <c r="J63" i="2"/>
  <c r="J57" i="2"/>
  <c r="G57" i="2"/>
  <c r="G56" i="2" s="1"/>
  <c r="G89" i="2" s="1"/>
  <c r="G63" i="2"/>
  <c r="D111" i="2"/>
  <c r="E111" i="2"/>
  <c r="H111" i="2"/>
  <c r="I111" i="2"/>
  <c r="L111" i="2"/>
  <c r="M111" i="2"/>
  <c r="F89" i="2"/>
  <c r="F111" i="2" s="1"/>
  <c r="C89" i="2"/>
  <c r="C111" i="2" s="1"/>
  <c r="D63" i="8" s="1"/>
  <c r="D188" i="8" s="1"/>
  <c r="G44" i="2"/>
  <c r="J44" i="2" s="1"/>
  <c r="J48" i="2" s="1"/>
  <c r="C44" i="2"/>
  <c r="F44" i="2" s="1"/>
  <c r="F48" i="2" s="1"/>
  <c r="G33" i="2"/>
  <c r="J33" i="2" s="1"/>
  <c r="J37" i="2" s="1"/>
  <c r="F33" i="2"/>
  <c r="C33" i="2" s="1"/>
  <c r="C37" i="2" s="1"/>
  <c r="I39" i="12"/>
  <c r="F38" i="12"/>
  <c r="F39" i="12" s="1"/>
  <c r="G38" i="12"/>
  <c r="G39" i="12" s="1"/>
  <c r="H38" i="12"/>
  <c r="H39" i="12" s="1"/>
  <c r="I38" i="12"/>
  <c r="E38" i="12"/>
  <c r="E39" i="12" s="1"/>
  <c r="G21" i="12"/>
  <c r="J22" i="12"/>
  <c r="J21" i="12"/>
  <c r="I22" i="12"/>
  <c r="H22" i="12"/>
  <c r="G22" i="12"/>
  <c r="I21" i="12"/>
  <c r="H21" i="12"/>
  <c r="F22" i="12"/>
  <c r="F21" i="12"/>
  <c r="F6" i="4" l="1"/>
  <c r="H71" i="8"/>
  <c r="F19" i="14" s="1"/>
  <c r="K204" i="2"/>
  <c r="K209" i="2" s="1"/>
  <c r="H73" i="8"/>
  <c r="K33" i="2"/>
  <c r="N33" i="2" s="1"/>
  <c r="N37" i="2" s="1"/>
  <c r="G130" i="2"/>
  <c r="J130" i="2" s="1"/>
  <c r="G129" i="2"/>
  <c r="F98" i="14"/>
  <c r="F144" i="14" s="1"/>
  <c r="F99" i="14"/>
  <c r="D41" i="8"/>
  <c r="D166" i="8" s="1"/>
  <c r="D99" i="14"/>
  <c r="D98" i="14"/>
  <c r="D178" i="8"/>
  <c r="D176" i="8"/>
  <c r="D174" i="8"/>
  <c r="D172" i="8"/>
  <c r="D170" i="8"/>
  <c r="D168" i="8"/>
  <c r="D164" i="8"/>
  <c r="D162" i="8"/>
  <c r="D160" i="8"/>
  <c r="D158" i="8"/>
  <c r="D156" i="8"/>
  <c r="D154" i="8"/>
  <c r="D152" i="8"/>
  <c r="D150" i="8"/>
  <c r="D148" i="8"/>
  <c r="D146" i="8"/>
  <c r="D144" i="8"/>
  <c r="D142" i="8"/>
  <c r="D140" i="8"/>
  <c r="D136" i="8"/>
  <c r="D134" i="8"/>
  <c r="D64" i="14"/>
  <c r="D60" i="14"/>
  <c r="D56" i="14"/>
  <c r="D41" i="14"/>
  <c r="D37" i="14"/>
  <c r="D33" i="14"/>
  <c r="D29" i="14"/>
  <c r="D25" i="14"/>
  <c r="D21" i="14"/>
  <c r="D52" i="14"/>
  <c r="D48" i="14"/>
  <c r="D44" i="14"/>
  <c r="H70" i="8"/>
  <c r="F18" i="14" s="1"/>
  <c r="D177" i="8"/>
  <c r="D173" i="8"/>
  <c r="D169" i="8"/>
  <c r="D165" i="8"/>
  <c r="D161" i="8"/>
  <c r="D153" i="8"/>
  <c r="D149" i="8"/>
  <c r="D145" i="8"/>
  <c r="D141" i="8"/>
  <c r="D137" i="8"/>
  <c r="D133" i="8"/>
  <c r="G184" i="2"/>
  <c r="G185" i="2" s="1"/>
  <c r="G163" i="2"/>
  <c r="J163" i="2" s="1"/>
  <c r="F184" i="2"/>
  <c r="F185" i="2" s="1"/>
  <c r="F163" i="2"/>
  <c r="J56" i="2"/>
  <c r="J89" i="2" s="1"/>
  <c r="J111" i="2" s="1"/>
  <c r="C48" i="2"/>
  <c r="K111" i="2"/>
  <c r="H126" i="8" s="1"/>
  <c r="G37" i="2"/>
  <c r="F37" i="2"/>
  <c r="K37" i="2"/>
  <c r="G48" i="2"/>
  <c r="G111" i="2"/>
  <c r="F65" i="14" l="1"/>
  <c r="E78" i="14"/>
  <c r="G216" i="2"/>
  <c r="G221" i="2" s="1"/>
  <c r="J129" i="2"/>
  <c r="F97" i="14"/>
  <c r="J216" i="2" l="1"/>
  <c r="J221" i="2" s="1"/>
  <c r="J184" i="2"/>
  <c r="J185" i="2" s="1"/>
  <c r="C184" i="2"/>
  <c r="C185" i="2" s="1"/>
  <c r="D97" i="14"/>
  <c r="D144" i="14" s="1"/>
  <c r="C216" i="2"/>
  <c r="C221" i="2" s="1"/>
  <c r="C163" i="2"/>
</calcChain>
</file>

<file path=xl/sharedStrings.xml><?xml version="1.0" encoding="utf-8"?>
<sst xmlns="http://schemas.openxmlformats.org/spreadsheetml/2006/main" count="2990" uniqueCount="305">
  <si>
    <t>Найменування</t>
  </si>
  <si>
    <t>…</t>
  </si>
  <si>
    <t>(підпис)</t>
  </si>
  <si>
    <t>Керівник фінансової служби</t>
  </si>
  <si>
    <t>______________________</t>
  </si>
  <si>
    <t>Код</t>
  </si>
  <si>
    <t>спеціаль-ний фонд</t>
  </si>
  <si>
    <t>у т.ч. бюджет розвитку</t>
  </si>
  <si>
    <t>разом</t>
  </si>
  <si>
    <t>Надходження із загального фонду бюджету</t>
  </si>
  <si>
    <t>Х</t>
  </si>
  <si>
    <t>спеціальний фонд</t>
  </si>
  <si>
    <t>загальний фонд</t>
  </si>
  <si>
    <t xml:space="preserve">(найменування головного розпорядника коштів обласного бюджету)                           </t>
  </si>
  <si>
    <t>Керівник департаменту (управління)</t>
  </si>
  <si>
    <t>КЕКВ</t>
  </si>
  <si>
    <t>ККК</t>
  </si>
  <si>
    <t>6=3+4</t>
  </si>
  <si>
    <t>10=7+8</t>
  </si>
  <si>
    <t>14=11+12</t>
  </si>
  <si>
    <t xml:space="preserve"> 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</si>
  <si>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</si>
  <si>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</si>
  <si>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</si>
  <si>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</si>
  <si>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</si>
  <si>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</si>
  <si>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</si>
  <si>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</t>
  </si>
  <si>
    <t>в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</si>
  <si>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</si>
  <si>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</si>
  <si>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з них штатні одиниці за загальним фондом, що враховані також у спеціальному фонді</t>
  </si>
  <si>
    <t>№ з/п</t>
  </si>
  <si>
    <t>Коли та яким документом затверджена</t>
  </si>
  <si>
    <t>КЕКВ/ККК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</si>
  <si>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</si>
  <si>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</si>
  <si>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</si>
  <si>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</si>
  <si>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</si>
  <si>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</si>
  <si>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</si>
  <si>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</si>
  <si>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</si>
  <si>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</si>
  <si>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Причини виникнення заборгованості</t>
  </si>
  <si>
    <t>Вжиті заходи щодо погашення заборгованості</t>
  </si>
  <si>
    <t>Бюджетні зобов’язання</t>
  </si>
  <si>
    <t>індикативні прогнозні показники</t>
  </si>
  <si>
    <t>необхідно додатково (+)</t>
  </si>
  <si>
    <t>Оплата праці і нарахування на заробітну плату</t>
  </si>
  <si>
    <t>Оплата праці</t>
  </si>
  <si>
    <t>Капітальні видатки</t>
  </si>
  <si>
    <t>Придбання основного капіталу</t>
  </si>
  <si>
    <t>4110 </t>
  </si>
  <si>
    <t>Надання внутрішніх кредитів </t>
  </si>
  <si>
    <t>Кредитування</t>
  </si>
  <si>
    <t>Внутрішнє кредитування</t>
  </si>
  <si>
    <t>затверджено, в т.ч.:</t>
  </si>
  <si>
    <t>фактично зайняті, в т.ч.:</t>
  </si>
  <si>
    <t>затверджено</t>
  </si>
  <si>
    <t>фактично зайняті</t>
  </si>
  <si>
    <t>відповідний показник з урахуванням гендерного аспекту*</t>
  </si>
  <si>
    <t xml:space="preserve">(найменування відповідального виконавця)                              </t>
  </si>
  <si>
    <t>Повернення кредитів до бюджету</t>
  </si>
  <si>
    <t>6. Витрати за кодами економічної класифікації видатків/класифікації кредитування бюджету</t>
  </si>
  <si>
    <t>7. Витрати за напрямами використання бюджетних коштів</t>
  </si>
  <si>
    <t>Напрями використання бюджетних коштів</t>
  </si>
  <si>
    <t>Найменування місцевої/регіональної програми</t>
  </si>
  <si>
    <t>Строк реалізації об'єкта (рік початку і завершення)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</si>
  <si>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</si>
  <si>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</si>
  <si>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</si>
  <si>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7=6-5</t>
  </si>
  <si>
    <t>10=4+6</t>
  </si>
  <si>
    <t>7=3-5</t>
  </si>
  <si>
    <t>9=4-5-6</t>
  </si>
  <si>
    <t>12=8-10</t>
  </si>
  <si>
    <t>4.2.   Завдання бюджетної програми</t>
  </si>
  <si>
    <r>
      <t>4.3.</t>
    </r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Підстави реалізації бюджетної програми</t>
    </r>
  </si>
  <si>
    <r>
      <t>5.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2"/>
        <rFont val="Times New Roman"/>
        <family val="1"/>
        <charset val="204"/>
      </rPr>
      <t>Надходження для виконання бюджетної програми</t>
    </r>
  </si>
  <si>
    <t>Зміна результативних показників, які характеризують виконання бюджетної програми, у разі передбачення додаткових коштів</t>
  </si>
  <si>
    <r>
      <t>4.1.</t>
    </r>
    <r>
      <rPr>
        <b/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Мета бюджетної програми, строки її реалізації</t>
    </r>
  </si>
  <si>
    <r>
      <t xml:space="preserve">4. Додаткові витрати </t>
    </r>
    <r>
      <rPr>
        <b/>
        <sz val="12"/>
        <rFont val="Times New Roman"/>
        <family val="1"/>
        <charset val="204"/>
      </rPr>
      <t xml:space="preserve"> обласного бюджету</t>
    </r>
  </si>
  <si>
    <t>(грн.)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</si>
  <si>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</si>
  <si>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</si>
  <si>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</si>
  <si>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обласного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</si>
  <si>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обласного бюджету, і показники їх досягнення</t>
  </si>
  <si>
    <t>Найменування показника результату</t>
  </si>
  <si>
    <t>Ціль державної політики 1</t>
  </si>
  <si>
    <t>Ціль державної політики 2</t>
  </si>
  <si>
    <t>Номер цілі державної політики</t>
  </si>
  <si>
    <t>Код Типової програмної класифікації видатків та кредитування місцевого бюджету</t>
  </si>
  <si>
    <t>Код Функціональої класифікації видатків та кредитування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</si>
  <si>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</si>
  <si>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    (найменування головного розпорядника коштів обласного бюджету)</t>
  </si>
  <si>
    <t>УСЬОГО</t>
  </si>
  <si>
    <t>____________________</t>
  </si>
  <si>
    <t>Код Типової відомчої класифікації видатків та кредитування місцевого бюджету</t>
  </si>
  <si>
    <r>
      <t>2.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2"/>
        <rFont val="Times New Roman"/>
        <family val="1"/>
        <charset val="204"/>
      </rPr>
      <t xml:space="preserve">___________________________________________________________________________ </t>
    </r>
  </si>
  <si>
    <t>Код Типової відомчої класифікації видатків та кредитування місцевого бюджету та номер в системі головного розпорядника коштів місцевого бюджету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</si>
  <si>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</si>
  <si>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</si>
  <si>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r>
      <t>3.</t>
    </r>
    <r>
      <rPr>
        <b/>
        <sz val="7"/>
        <rFont val="Times New Roman"/>
        <family val="1"/>
        <charset val="204"/>
      </rPr>
      <t> </t>
    </r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</si>
  <si>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</si>
  <si>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</si>
  <si>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r>
      <t>1.</t>
    </r>
    <r>
      <rPr>
        <b/>
        <sz val="7"/>
        <rFont val="Times New Roman"/>
        <family val="1"/>
        <charset val="204"/>
      </rPr>
      <t> </t>
    </r>
  </si>
  <si>
    <r>
      <t>2.</t>
    </r>
    <r>
      <rPr>
        <b/>
        <sz val="7"/>
        <rFont val="Times New Roman"/>
        <family val="1"/>
        <charset val="204"/>
      </rPr>
      <t>    </t>
    </r>
  </si>
  <si>
    <t xml:space="preserve">(найменування відповідального виконавця)            </t>
  </si>
  <si>
    <t>2023 рік</t>
  </si>
  <si>
    <t>Найменування об'єкта відповідно до проєктно-кошторисної документації</t>
  </si>
  <si>
    <t>(Власне ім’я ПРІЗВИЩЕ)</t>
  </si>
  <si>
    <t>Код Програмної класифікації видатків та кредитування місцевого бюджету</t>
  </si>
  <si>
    <t>перехідні</t>
  </si>
  <si>
    <t>першочергові</t>
  </si>
  <si>
    <t>інші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</si>
  <si>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</si>
  <si>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</si>
  <si>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(грн)</t>
  </si>
  <si>
    <t>УСЬОГО штатних одиниць</t>
  </si>
  <si>
    <t>Обґрунтування необхідності додаткових коштів (обов’язкове посилання на нормативний документ, відповідно до якого існує необхідність у коштах)</t>
  </si>
  <si>
    <t>2025 рік (прогноз)</t>
  </si>
  <si>
    <t>2025 рік (прогноз) у межах доведених індикативних прогнозних показників</t>
  </si>
  <si>
    <t>2025 рік (прогноз) зміни у разі передбачення додаткових коштів</t>
  </si>
  <si>
    <t>Кредиторська заборгованість на 01.01.2022</t>
  </si>
  <si>
    <t>Дебіторська заборгованість на 01.01.2022</t>
  </si>
  <si>
    <t>* Результативні показники за гендерною ознакою відображаються у разі наявності відповідних показників у Типових переліках бюджетних програм і результативних показників їх виконання для місцевих бюджетів, затверджених відповідними наказами галузевих Міністерств.</t>
  </si>
  <si>
    <t>2026 рік (прогноз)</t>
  </si>
  <si>
    <t>2026 рік (прогноз) у межах доведених індикативних прогнозних показників</t>
  </si>
  <si>
    <t>2026 рік (прогноз) зміни у разі передбачення додаткових коштів</t>
  </si>
  <si>
    <t>Обґрунтування необхідності додаткових коштів на 2025-2026 роки (обов’язкове посилання на нормативний документ, відповідно до якого існує необхідність у коштах)</t>
  </si>
  <si>
    <t>Бюджетний запит на 2024 – 2026 роки додатковий (Форма 2024-3)</t>
  </si>
  <si>
    <t>4.1. Додаткові витрати  обласного бюджету на 2024 рік за бюджетними програмами</t>
  </si>
  <si>
    <t>2024 рік (проєкт)</t>
  </si>
  <si>
    <t>2024 рік (проєкт) в межах доведених граничних обсягів</t>
  </si>
  <si>
    <t>2024 рік (проєкт) зміни у разі передбачення додаткових коштів</t>
  </si>
  <si>
    <t>Наслідки, які настануть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</si>
  <si>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2023 рік (затверджено)</t>
  </si>
  <si>
    <t>2022 рік (звіт)</t>
  </si>
  <si>
    <t>12.2. Об'єкти, які виконуватимуться в межах бюджетної програми за рахунок коштів бюджету розвитку  у 2025 - 2026 роках</t>
  </si>
  <si>
    <t>Бюджетний запит на 2024 – 2026 роки індивідуальний (Форма 2024-2)</t>
  </si>
  <si>
    <t>4.      Мета та завдання бюджетної програми на 2024 - 2026 роки</t>
  </si>
  <si>
    <t>2024 рік</t>
  </si>
  <si>
    <t>можлива кредиторська заборгованість на 01.01.2024</t>
  </si>
  <si>
    <t>Очікувана дебіторська заборгованість на 01.01.2024</t>
  </si>
  <si>
    <t>14.4. Аналіз управління бюджетними зобов’язаннями та пропозиції щодо упорядкування бюджетних зобов’язань у 2024 році</t>
  </si>
  <si>
    <t>2023 рік (план)</t>
  </si>
  <si>
    <t>Кредиторська заборгованість на 01.01.2023</t>
  </si>
  <si>
    <t xml:space="preserve">14.2. Кредиторська заборгованість обласного бюджету у 2023 - 2024 роках </t>
  </si>
  <si>
    <t>кредиторська заборгованість на 01.01.2023</t>
  </si>
  <si>
    <t>Дебіторська заборгованість на 01.01.2023</t>
  </si>
  <si>
    <t>11. Місцеві/регіональні програми (у тому числі Програма економічного і соціального розвитку Донецької області), які виконуються у 2022-2026 роках  в межах бюджетної програми</t>
  </si>
  <si>
    <t>8. Результативні показники бюджетної програми у 2022-2026 роках</t>
  </si>
  <si>
    <t>5.1.   Надходження для виконання бюджетної програми у 2022 - 2024 роках</t>
  </si>
  <si>
    <t>6.1. Видатки за кодами економічної класифікації видатків бюджету у 2022 - 2024 роках</t>
  </si>
  <si>
    <t>6.2. Надання кредитів за кодами класифікації кредитування бюджету у 2022 - 2024 роках</t>
  </si>
  <si>
    <t>7.1. Витрати за напрямами використання бюджетних коштів у 2022 - 2024 роках</t>
  </si>
  <si>
    <t>14. Бюджетні зобов’язання у 2022 - 2024 роках</t>
  </si>
  <si>
    <t>14.1. Кредиторська заборгованість обласного бюджету у 2022 році</t>
  </si>
  <si>
    <t xml:space="preserve">14.3. Дебіторська заборгованість у 2022 - 2023 роках                                                                                       </t>
  </si>
  <si>
    <t>15. Підстави та обґрунтування видатків спеціального фонду на 2024 рік за рахунок надходжень до спеціального фонду, аналіз результатів, досягнутих внаслідок використання коштів спеціального фонду бюджету у 2022 році, та очікувані результати у 2023 році</t>
  </si>
  <si>
    <t>12.1.  Об'єкти, які виконуються в межах бюджетної програми за рахунок коштів бюджету розвитку  у 2022 - 2024 роках</t>
  </si>
  <si>
    <t>13. Аналіз результатів, досягнутих унаслідок використання коштів загального фонду обласного бюджету у 2022 році, очікувані результати у 2023 році</t>
  </si>
  <si>
    <t>Бюджетний запит на 2024 – 2026 роки загальний (Форма 2024-1)</t>
  </si>
  <si>
    <t>2024 рік                      (проєкт)</t>
  </si>
  <si>
    <t>4. Розподіл граничних показників видатків бюджету та надання кредитів з бюджету загального фонду обласного бюджету на 2024 - 2026 роки за бюджетними програмами:</t>
  </si>
  <si>
    <t>5. Розподіл граничних показників видатків бюджету та надання кредитів з бюджету спеціального фонду обласного бюджету на 2024 - 2026 роки за бюджетними програмами:</t>
  </si>
  <si>
    <t>2023 рік                    (затверджено)</t>
  </si>
  <si>
    <t>2022 рік                             (звіт)</t>
  </si>
  <si>
    <t>2025 рік               (прогноз)</t>
  </si>
  <si>
    <t>2026 рік                     (прогноз)</t>
  </si>
  <si>
    <t>5.2.   Надходження для виконання бюджетної програми у 2025 - 2026 роках</t>
  </si>
  <si>
    <t>6.3. Видатки за кодами економічної класифікації видатків бюджету у 2025 - 2026 роках</t>
  </si>
  <si>
    <t>6.4. Надання кредитів за кодами класифікації кредитування бюджету у 2025 - 2026 роках</t>
  </si>
  <si>
    <t>7.2. Витрати за напрямами використання бюджетних коштів у 2025 - 2026 роках</t>
  </si>
  <si>
    <t>2025 рік</t>
  </si>
  <si>
    <t>2026 рік</t>
  </si>
  <si>
    <t>4.2. Додаткові витрати  обласного бюджету на 2025 - 2026 (прогнозні) роки за бюджетними програмами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</si>
  <si>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</si>
  <si>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12.  Об'єкти, які виконуються в межах бюджетної програми за рахунок коштів бюджету розвитку</t>
  </si>
  <si>
    <t xml:space="preserve">1. _____Донецька обласна рада_____________________ </t>
  </si>
  <si>
    <t>01</t>
  </si>
  <si>
    <t xml:space="preserve">Організаційне, інформаційно-аналітичне та матеріально-технічне забезпечення діяльності депутатів обласної ради, </t>
  </si>
  <si>
    <t>виконавчого апарату обласної ради, здійснення взаємодії з органами місцевого самоврядування.</t>
  </si>
  <si>
    <t>Забезпечення обласною радою реалізації наданих законодавством повноважень</t>
  </si>
  <si>
    <t>Кількість штатних одиниць</t>
  </si>
  <si>
    <t>Кількість виконаних доручень, опрацьованих звернень заяв, скарг громадян</t>
  </si>
  <si>
    <t>Середні витрати на утримання однієї штатної одиниці</t>
  </si>
  <si>
    <t>Кількість опрацьованих звернень заяв, скарг громадян, доручень виконаних розпоряжень на 1 штатну одиницю</t>
  </si>
  <si>
    <t>Відсоток опрацьованих звернень, заяв, скарг</t>
  </si>
  <si>
    <t>Відсоток вчасно виконаних доручень у їх загальній кількості</t>
  </si>
  <si>
    <t>грн.</t>
  </si>
  <si>
    <t xml:space="preserve">од </t>
  </si>
  <si>
    <t>од</t>
  </si>
  <si>
    <t>тис грн</t>
  </si>
  <si>
    <t>%</t>
  </si>
  <si>
    <t>0110150</t>
  </si>
  <si>
    <t>0150</t>
  </si>
  <si>
    <t>0111</t>
  </si>
  <si>
    <t>Донецька обласна рада, Організаційне, інформаційно-аналітичне та матеріально-технічне забезпечення діяльності обласної ради  та її виконавчого апарату</t>
  </si>
  <si>
    <t>-</t>
  </si>
  <si>
    <r>
      <t xml:space="preserve">Ольга </t>
    </r>
    <r>
      <rPr>
        <b/>
        <u/>
        <sz val="14"/>
        <rFont val="Times New Roman"/>
        <family val="1"/>
        <charset val="204"/>
      </rPr>
      <t>СЕВЕРІНА</t>
    </r>
  </si>
  <si>
    <t>Олена ВОЛОСАТИХ</t>
  </si>
  <si>
    <r>
      <t xml:space="preserve">Ольга </t>
    </r>
    <r>
      <rPr>
        <b/>
        <sz val="14"/>
        <rFont val="Times New Roman"/>
        <family val="1"/>
        <charset val="204"/>
      </rPr>
      <t>СЕВЕРІНА</t>
    </r>
  </si>
  <si>
    <r>
      <t xml:space="preserve">1. </t>
    </r>
    <r>
      <rPr>
        <b/>
        <u/>
        <sz val="12"/>
        <rFont val="Times New Roman"/>
        <family val="1"/>
        <charset val="204"/>
      </rPr>
      <t>Донецька обласна рада</t>
    </r>
    <r>
      <rPr>
        <b/>
        <sz val="12"/>
        <rFont val="Times New Roman"/>
        <family val="1"/>
        <charset val="204"/>
      </rPr>
      <t xml:space="preserve">_______________________________ </t>
    </r>
  </si>
  <si>
    <t>Донецька обласна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</si>
  <si>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</si>
  <si>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обласною радою реалізації наданих державою повноважень</t>
  </si>
  <si>
    <t xml:space="preserve">Конституція України: Закон України від 28.06.1996 № 254/96, Бюджетний кодекс України від 08.07.2010р. № 2456-VI, </t>
  </si>
  <si>
    <t>Закон України «Про місцеве самоврядування в Україні» від   21 травня 1997 року N 280/97-ВР</t>
  </si>
  <si>
    <t>Видатки та надання кредитів -  усього</t>
  </si>
  <si>
    <t>2000</t>
  </si>
  <si>
    <t>у тому числі:
Поточні видатки</t>
  </si>
  <si>
    <t>2100</t>
  </si>
  <si>
    <t>2110</t>
  </si>
  <si>
    <t>2111</t>
  </si>
  <si>
    <t>Заробітна плата</t>
  </si>
  <si>
    <t>2112</t>
  </si>
  <si>
    <t>Грошове  забезпечення військовослужбовців</t>
  </si>
  <si>
    <t>2113</t>
  </si>
  <si>
    <t>Суддівська винагорода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</si>
  <si>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</si>
  <si>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</si>
  <si>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</si>
  <si>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</si>
  <si>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</si>
  <si>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</si>
  <si>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</si>
  <si>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перев’язувальні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</si>
  <si>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</si>
  <si>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</si>
  <si>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</si>
  <si>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</si>
  <si>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</si>
  <si>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</si>
  <si>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2260</t>
  </si>
  <si>
    <t>Видатки та заходи спеціального призначення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</si>
  <si>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</si>
  <si>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</si>
  <si>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</si>
  <si>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</si>
  <si>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</si>
  <si>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 та водовідведення</t>
  </si>
  <si>
    <t>2273</t>
  </si>
  <si>
    <t>Оплата електроенергії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</si>
  <si>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</si>
  <si>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</si>
  <si>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</si>
  <si>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</si>
  <si>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</si>
  <si>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</si>
  <si>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</si>
  <si>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Субсидіє та поточні трансферти підприємствам  (установам, організаціям)</t>
  </si>
  <si>
    <t>Трансферти органам державного управління інших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</si>
  <si>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</si>
  <si>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</si>
  <si>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</si>
  <si>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</si>
  <si>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</si>
  <si>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видатки</t>
  </si>
  <si>
    <t>ВСЬОГО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</si>
  <si>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</si>
  <si>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</si>
  <si>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</si>
  <si>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</si>
  <si>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</si>
  <si>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</si>
  <si>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</si>
  <si>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</si>
  <si>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</si>
  <si>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</si>
  <si>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</si>
  <si>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</si>
  <si>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</si>
  <si>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</si>
  <si>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</si>
  <si>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</si>
  <si>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</si>
  <si>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Капітальні трансферти населенню</t>
  </si>
  <si>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Забезпечення обласною радою реалізації наданих державою повноважень</t>
    </r>
  </si>
  <si>
    <t>Завдання  Забезпечення обласною радою реалізації наданих законодавством повноважень</t>
  </si>
  <si>
    <t>грн</t>
  </si>
  <si>
    <t xml:space="preserve">Штатний розпис </t>
  </si>
  <si>
    <t>База електронного документообігу</t>
  </si>
  <si>
    <t>Розрахунок</t>
  </si>
  <si>
    <t>Організаційне, інформаційно-аналітичне та матеріально-технічне забезпечення діяльності обласної ради  та її виконавчого апарату</t>
  </si>
  <si>
    <t>---</t>
  </si>
  <si>
    <t xml:space="preserve">У 2022 році Донецькою обласною радою, як головним розпорядником коштів обласного бюджету було використано на організаційне, інформаційно-аналітичне та матеріально-технічне забезпечення діяльності виконавчого апарату обласної ради, здійснення взаємодії з органами місцевого самоврядування 65,9%  (40949,10грн.) від затверджених кошторисних призначень. Кредиторська заборгованості 13599грн. т.ч. прострочена: за оренду приміщення м. Маріуполь пр Мира 9/22 13000,00грн., за послуги інтернет 599,00грн. Зобов’язання зареєстровані та надані платіжні доручення до ГУДКСУ у Донецькій області 24.02.2022року. У зв’язку з відсутністю зв’язку платіжні доручення скасовано. Підприємства зареєстровані на тимчасово окупованій території.З 01 березня 2022 року по 11 липня 2022 року працівники виконавчого аппарату перебували у простію. Через воєнний стан повноваження ради припинено. </t>
  </si>
  <si>
    <t>354640,00</t>
  </si>
  <si>
    <t>35240,00</t>
  </si>
  <si>
    <t>237000,00</t>
  </si>
  <si>
    <t>68700,00</t>
  </si>
  <si>
    <t>3360,00</t>
  </si>
  <si>
    <t>4040100,00</t>
  </si>
  <si>
    <t xml:space="preserve">Кредиторська заборгованості 13599грн. т.ч. прострочена: за оренду приміщення м. Маріуполь пр Мира 9/22 13000,00грн., за послуги інтернет 599,00грн. </t>
  </si>
  <si>
    <t>____Донецька обласна рада____________________________________________________________________</t>
  </si>
  <si>
    <t xml:space="preserve">Зобов’язання зареєстровані та надані платіжні доручення до ГУДКСУ у Донецькій області 24.02.2022року. </t>
  </si>
  <si>
    <t>У зв’язку з відсутністю зв’язку платіжні доручення скасовано. Підприємства зареєстровані на тимчасово окупованій території.</t>
  </si>
  <si>
    <t>НЕ будє забезпечено виконання повноважень визначених розпорядженням голови  обласної державної адміністрації, начальника обласної військової адміністрації від 29 червня 2022 року № 51/7-22-рк «Про покладання обов'язків з координації діяльності виконавчого апарату Донецької обласної ради», від 12 липня 2022 року № 334/5-22-рк «Про організацію роботи  виконавчого апарату Донецької обласної ради».</t>
  </si>
  <si>
    <t>тис.грн</t>
  </si>
  <si>
    <t xml:space="preserve"> Кошти у 2023,2024 роках на погашення кредиторської заборгованості не передбачені.</t>
  </si>
  <si>
    <t>1) КЕКВ 2111+ 473720грн. у т.ч. заробітна плата на 3 штатні одиниці 301020грн.(у т.ч. нараховано відповідно до умов цивільно-правового договору 96000грн.),  компенсація за невикористану відпустку на 3 штатні одиниці за 657днів 172800грн.2) КЕКВ 2120 + 104240грн. нарахування на заробітну 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</si>
</sst>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b/>
      <sz val="7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0"/>
      <name val="Arial Cyr"/>
      <charset val="204"/>
    </font>
    <font>
      <i/>
      <sz val="10"/>
      <name val="Arial Cyr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7" fillId="0" borderId="0" xfId="0" applyFont="1"/>
    <xf numFmtId="0" fontId="4" fillId="0" borderId="0" xfId="0" applyFont="1"/>
    <xf numFmtId="0" fontId="12" fillId="0" borderId="0" xfId="0" applyFont="1"/>
    <xf numFmtId="0" fontId="5" fillId="0" borderId="0" xfId="0" applyFont="1"/>
    <xf numFmtId="0" fontId="14" fillId="0" borderId="0" xfId="0" applyFont="1"/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3" xfId="0" applyFont="1" applyBorder="1"/>
    <xf numFmtId="0" fontId="1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4" fillId="0" borderId="9" xfId="0" applyFont="1" applyBorder="1"/>
    <xf numFmtId="0" fontId="4" fillId="0" borderId="8" xfId="0" applyFont="1" applyBorder="1"/>
    <xf numFmtId="0" fontId="5" fillId="0" borderId="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5" fillId="0" borderId="0" xfId="0" applyFont="1"/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10" fillId="0" borderId="3" xfId="0" applyFont="1" applyBorder="1"/>
    <xf numFmtId="0" fontId="10" fillId="0" borderId="4" xfId="0" applyFont="1" applyBorder="1"/>
    <xf numFmtId="0" fontId="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10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6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0" xfId="0" applyFont="1" applyFill="1"/>
    <xf numFmtId="0" fontId="1" fillId="0" borderId="0" xfId="0" applyFont="1" applyFill="1" applyAlignment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/>
    <xf numFmtId="0" fontId="1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4" xfId="0" applyFont="1" applyFill="1" applyBorder="1" applyAlignme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8" fillId="0" borderId="8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28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9" fontId="31" fillId="0" borderId="1" xfId="0" applyNumberFormat="1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0" fontId="0" fillId="0" borderId="1" xfId="0" applyFill="1" applyBorder="1"/>
    <xf numFmtId="0" fontId="3" fillId="0" borderId="2" xfId="0" quotePrefix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4" xfId="0" applyFont="1" applyBorder="1"/>
    <xf numFmtId="0" fontId="30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49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1" fillId="0" borderId="3" xfId="0" quotePrefix="1" applyFont="1" applyBorder="1"/>
    <xf numFmtId="0" fontId="0" fillId="0" borderId="4" xfId="0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0" fillId="0" borderId="3" xfId="0" applyNumberForma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8" xfId="0" applyFont="1" applyFill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406400</xdr:colOff>
      <xdr:row>50</xdr:row>
      <xdr:rowOff>165100</xdr:rowOff>
    </xdr:from>
    <xdr:to>
      <xdr:col>6</xdr:col>
      <xdr:colOff>543654</xdr:colOff>
      <xdr:row>52</xdr:row>
      <xdr:rowOff>165136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300" y="13766800"/>
          <a:ext cx="1089754" cy="419136"/>
        </a:xfrm>
        <a:prstGeom prst="rect">
          <a:avLst/>
        </a:prstGeom>
      </xdr:spPr>
    </xdr:pic>
    <xdr:clientData/>
  </xdr:twoCellAnchor>
  <xdr:twoCellAnchor editAs="oneCell">
    <xdr:from>
      <xdr:col>5</xdr:col>
      <xdr:colOff>838200</xdr:colOff>
      <xdr:row>48</xdr:row>
      <xdr:rowOff>76200</xdr:rowOff>
    </xdr:from>
    <xdr:to>
      <xdr:col>6</xdr:col>
      <xdr:colOff>594421</xdr:colOff>
      <xdr:row>50</xdr:row>
      <xdr:rowOff>2568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1100" y="13271500"/>
          <a:ext cx="708721" cy="327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198</xdr:row>
      <xdr:rowOff>76200</xdr:rowOff>
    </xdr:from>
    <xdr:to>
      <xdr:col>7</xdr:col>
      <xdr:colOff>502981</xdr:colOff>
      <xdr:row>200</xdr:row>
      <xdr:rowOff>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820" y="54254400"/>
          <a:ext cx="708721" cy="3276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201</xdr:row>
      <xdr:rowOff>0</xdr:rowOff>
    </xdr:from>
    <xdr:to>
      <xdr:col>7</xdr:col>
      <xdr:colOff>297274</xdr:colOff>
      <xdr:row>203</xdr:row>
      <xdr:rowOff>22896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4780180"/>
          <a:ext cx="1089754" cy="4191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575733</xdr:colOff>
      <xdr:row>172</xdr:row>
      <xdr:rowOff>84667</xdr:rowOff>
    </xdr:from>
    <xdr:to>
      <xdr:col>5</xdr:col>
      <xdr:colOff>302321</xdr:colOff>
      <xdr:row>174</xdr:row>
      <xdr:rowOff>5955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3600" y="61730467"/>
          <a:ext cx="708721" cy="327688"/>
        </a:xfrm>
        <a:prstGeom prst="rect">
          <a:avLst/>
        </a:prstGeom>
      </xdr:spPr>
    </xdr:pic>
    <xdr:clientData/>
  </xdr:twoCellAnchor>
  <xdr:twoCellAnchor editAs="oneCell">
    <xdr:from>
      <xdr:col>4</xdr:col>
      <xdr:colOff>287867</xdr:colOff>
      <xdr:row>175</xdr:row>
      <xdr:rowOff>42334</xdr:rowOff>
    </xdr:from>
    <xdr:to>
      <xdr:col>5</xdr:col>
      <xdr:colOff>395488</xdr:colOff>
      <xdr:row>177</xdr:row>
      <xdr:rowOff>63536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5734" y="62289267"/>
          <a:ext cx="1089754" cy="4191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4;&#1087;/&#1044;&#1080;&#1089;&#1082;%20&#1044;/Personal/&#1057;&#1052;&#1045;&#1058;&#1067;/&#1089;&#1084;&#1077;&#1090;&#1072;%20&#1085;&#1072;%202023/formy23%20&#1086;&#1073;&#1083;&#1088;&#1072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-1"/>
      <sheetName val="2023-2 (п. 1-7)"/>
      <sheetName val="2023-2 (п.8)"/>
      <sheetName val="2023-2 (п.9)"/>
      <sheetName val="2023-2 (п.10)"/>
      <sheetName val="2023-2 (п.11)"/>
      <sheetName val="2023-2 (п.12-13)"/>
      <sheetName val="2023-2 (п.14-15)"/>
      <sheetName val="2023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Х</v>
          </cell>
          <cell r="B7" t="str">
            <v>Видатки та надання кредитів -  усього</v>
          </cell>
        </row>
        <row r="8">
          <cell r="A8" t="str">
            <v>2000</v>
          </cell>
          <cell r="B8" t="str">
            <v>у тому числі:
Поточні видатки</v>
          </cell>
        </row>
        <row r="9">
          <cell r="A9" t="str">
            <v>2100</v>
          </cell>
          <cell r="B9" t="str">
            <v>Оплата праці і нарахування на заробітну плату</v>
          </cell>
        </row>
        <row r="10">
          <cell r="A10" t="str">
            <v>2110</v>
          </cell>
          <cell r="B10" t="str">
            <v>Оплата праці</v>
          </cell>
        </row>
        <row r="11">
          <cell r="A11" t="str">
            <v>2111</v>
          </cell>
          <cell r="B11" t="str">
            <v>Заробітна плата</v>
          </cell>
        </row>
        <row r="12">
          <cell r="A12" t="str">
            <v>2112</v>
          </cell>
          <cell r="B12" t="str">
            <v>Грошове  забезпечення військовослужбовців</v>
          </cell>
        </row>
        <row r="13">
          <cell r="A13" t="str">
            <v>2113</v>
          </cell>
          <cell r="B13" t="str">
            <v>Суддівська винагорода</v>
          </cell>
        </row>
        <row r="14">
          <cell r="A14" t="str">
            <v>2120</v>
          </cell>
          <cell r="B14" t="str">
            <v>Нарахування на оплату праці</v>
          </cell>
        </row>
        <row r="15">
          <cell r="A15" t="str">
            <v>2200</v>
          </cell>
          <cell r="B15" t="str">
            <v>Використання товарів і послуг</v>
          </cell>
        </row>
        <row r="16">
          <cell r="A16" t="str">
            <v>2210</v>
          </cell>
          <cell r="B16" t="str">
            <v>Предмети, матеріали, обладнання та інвентар</v>
          </cell>
        </row>
        <row r="17">
          <cell r="A17" t="str">
            <v>2220</v>
          </cell>
          <cell r="B17" t="str">
            <v>Медикаменти та перев’язувальні матеріали</v>
          </cell>
        </row>
        <row r="18">
          <cell r="A18" t="str">
            <v>2230</v>
          </cell>
          <cell r="B18" t="str">
            <v>Продукти харчування</v>
          </cell>
        </row>
        <row r="19">
          <cell r="A19" t="str">
            <v>2240</v>
          </cell>
          <cell r="B19" t="str">
            <v>Оплата послуг (крім комунальних)</v>
          </cell>
        </row>
        <row r="20">
          <cell r="A20" t="str">
            <v>2250</v>
          </cell>
          <cell r="B20" t="str">
            <v>Видатки на відрядження</v>
          </cell>
        </row>
        <row r="21">
          <cell r="A21" t="str">
            <v>2260</v>
          </cell>
          <cell r="B21" t="str">
            <v>Видатки та заходи спеціального призначення</v>
          </cell>
        </row>
        <row r="22">
          <cell r="A22" t="str">
            <v>2270</v>
          </cell>
          <cell r="B22" t="str">
            <v>Оплата комунальних послуг та енергоносіїв</v>
          </cell>
        </row>
        <row r="23">
          <cell r="A23" t="str">
            <v>2271</v>
          </cell>
          <cell r="B23" t="str">
            <v>Оплата теплопостачання</v>
          </cell>
        </row>
        <row r="24">
          <cell r="A24" t="str">
            <v>2272</v>
          </cell>
          <cell r="B24" t="str">
            <v>Оплата водопостачання  та водовідведення</v>
          </cell>
        </row>
        <row r="25">
          <cell r="A25" t="str">
            <v>2273</v>
          </cell>
          <cell r="B25" t="str">
            <v>Оплата електроенергії</v>
          </cell>
        </row>
        <row r="26">
          <cell r="A26" t="str">
            <v>2274</v>
          </cell>
          <cell r="B26" t="str">
            <v>Оплата природного газу</v>
          </cell>
        </row>
        <row r="27">
          <cell r="A27" t="str">
            <v>2275</v>
          </cell>
          <cell r="B27" t="str">
            <v>Оплата інших енергоносіїв та інших комунальних послуг</v>
          </cell>
        </row>
        <row r="28">
          <cell r="A28" t="str">
            <v>2276</v>
          </cell>
          <cell r="B28" t="str">
            <v>Оплата енергосервісу</v>
          </cell>
        </row>
        <row r="29">
          <cell r="A29" t="str">
            <v>2280</v>
          </cell>
          <cell r="B29" t="str">
            <v>Дослідження і розробки, окремі заходи по реалізації державних (регіональних) програм</v>
          </cell>
        </row>
        <row r="30">
          <cell r="A30" t="str">
            <v>2281</v>
          </cell>
          <cell r="B30" t="str">
            <v>Дослідження і розробки, окремі заходи розвитку по реалізації державних   (регіональних) програм</v>
          </cell>
        </row>
        <row r="31">
          <cell r="A31" t="str">
            <v>2282</v>
          </cell>
          <cell r="B31" t="str">
            <v>Окремі заходи по реалізації державних (регіональних) програм, не віднесені  до заходів розвитку</v>
          </cell>
        </row>
        <row r="33">
          <cell r="A33" t="str">
            <v>2410</v>
          </cell>
          <cell r="B33" t="str">
            <v>Обслуговування внутрішніх боргових зобов’язань</v>
          </cell>
        </row>
        <row r="34">
          <cell r="A34" t="str">
            <v>2420</v>
          </cell>
          <cell r="B34" t="str">
            <v>Обслуговування зовнішніх боргових зобов’язань</v>
          </cell>
        </row>
        <row r="35">
          <cell r="A35" t="str">
            <v>2600</v>
          </cell>
          <cell r="B35" t="str">
            <v>Поточні трансферти</v>
          </cell>
        </row>
        <row r="36">
          <cell r="A36" t="str">
            <v>2610</v>
          </cell>
          <cell r="B36" t="str">
            <v>Субсидії та поточні трансферти підприємствам (установам, організаціям)</v>
          </cell>
        </row>
        <row r="37">
          <cell r="A37" t="str">
            <v>2620</v>
          </cell>
          <cell r="B37" t="str">
            <v>Поточні трансферти органам державного управління інших рівнів</v>
          </cell>
        </row>
        <row r="38">
          <cell r="A38" t="str">
            <v>2630</v>
          </cell>
          <cell r="B38" t="str">
            <v>Поточні трансферти  урядам іноземних держав та міжнародним організаціям</v>
          </cell>
        </row>
        <row r="39">
          <cell r="A39" t="str">
            <v>2700</v>
          </cell>
          <cell r="B39" t="str">
            <v>Соціальне забезпечення</v>
          </cell>
        </row>
        <row r="40">
          <cell r="A40" t="str">
            <v>2710</v>
          </cell>
          <cell r="B40" t="str">
            <v>Виплата пенсій і допомоги</v>
          </cell>
        </row>
        <row r="41">
          <cell r="A41" t="str">
            <v>2720</v>
          </cell>
          <cell r="B41" t="str">
            <v>Стипендії</v>
          </cell>
        </row>
        <row r="42">
          <cell r="A42" t="str">
            <v>2730</v>
          </cell>
          <cell r="B42" t="str">
            <v>Інші виплати населенню</v>
          </cell>
        </row>
        <row r="43">
          <cell r="A43" t="str">
            <v>2800</v>
          </cell>
          <cell r="B43" t="str">
            <v>Інші поточні видатки</v>
          </cell>
        </row>
        <row r="44">
          <cell r="A44">
            <v>3110</v>
          </cell>
          <cell r="B44" t="str">
            <v>Придбання обладнання і предметів довгострокового  користування</v>
          </cell>
        </row>
        <row r="45">
          <cell r="A45">
            <v>3120</v>
          </cell>
          <cell r="B45" t="str">
            <v>Капітальне будівництво (придбання)</v>
          </cell>
        </row>
        <row r="46">
          <cell r="A46">
            <v>3121</v>
          </cell>
          <cell r="B46" t="str">
            <v>Капітальне будівництво (придбання) житла</v>
          </cell>
        </row>
        <row r="47">
          <cell r="A47">
            <v>3122</v>
          </cell>
          <cell r="B47" t="str">
            <v>Капітальне будівництво (придбання) інших об'єктів</v>
          </cell>
        </row>
        <row r="48">
          <cell r="A48">
            <v>3130</v>
          </cell>
          <cell r="B48" t="str">
            <v>Капітальний ремонт</v>
          </cell>
        </row>
        <row r="49">
          <cell r="A49">
            <v>3131</v>
          </cell>
          <cell r="B49" t="str">
            <v>Капітальний ремонт житлового фонду (приміщень)</v>
          </cell>
        </row>
        <row r="50">
          <cell r="A50">
            <v>3132</v>
          </cell>
          <cell r="B50" t="str">
            <v>Капітальний ремонт інших об'єктів</v>
          </cell>
        </row>
        <row r="51">
          <cell r="A51">
            <v>3140</v>
          </cell>
          <cell r="B51" t="str">
            <v>Реконструкція та реставрація</v>
          </cell>
        </row>
        <row r="52">
          <cell r="A52">
            <v>3141</v>
          </cell>
          <cell r="B52" t="str">
            <v>Реконструкція житлового фонду (приміщень)</v>
          </cell>
        </row>
        <row r="53">
          <cell r="A53">
            <v>3142</v>
          </cell>
          <cell r="B53" t="str">
            <v>Реконструкція та реставрація інших об'єктів</v>
          </cell>
        </row>
        <row r="54">
          <cell r="A54">
            <v>3143</v>
          </cell>
          <cell r="B54" t="str">
            <v>Реставрація пам'яток культури, історії та архітектури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5"/>
  <sheetViews>
    <sheetView view="pageBreakPreview" zoomScaleNormal="100" zoomScaleSheetLayoutView="100" workbookViewId="0">
      <selection activeCell="H14" sqref="H14"/>
    </sheetView>
  </sheetViews>
  <sheetFormatPr defaultRowHeight="13.2" x14ac:dyDescent="0.25"/>
  <cols>
    <col min="1" max="1" width="15.44140625" customWidth="1"/>
    <col min="2" max="2" width="13.5546875" customWidth="1"/>
    <col min="3" max="3" width="18.88671875" customWidth="1"/>
    <col min="4" max="4" width="30.109375" customWidth="1"/>
    <col min="5" max="5" width="19.5546875" customWidth="1"/>
    <col min="6" max="6" width="13.88671875" customWidth="1"/>
    <col min="7" max="7" width="13.5546875" customWidth="1"/>
    <col min="8" max="8" width="12.88671875" customWidth="1"/>
    <col min="9" max="9" width="13.5546875" customWidth="1"/>
    <col min="10" max="10" width="12.109375" customWidth="1"/>
  </cols>
  <sheetData>
    <row r="1" spans="1:10" ht="20.399999999999999" x14ac:dyDescent="0.35">
      <c r="A1" s="202" t="s">
        <v>166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4.5" customHeight="1" x14ac:dyDescent="0.25">
      <c r="A2" s="3"/>
      <c r="B2" s="3"/>
    </row>
    <row r="3" spans="1:10" ht="23.25" customHeight="1" x14ac:dyDescent="0.3">
      <c r="A3" s="1" t="s">
        <v>183</v>
      </c>
      <c r="B3" s="1"/>
      <c r="E3" s="203" t="s">
        <v>184</v>
      </c>
      <c r="F3" s="203"/>
      <c r="G3" s="204">
        <v>24068072</v>
      </c>
      <c r="H3" s="204"/>
      <c r="I3" s="204">
        <v>5100000000</v>
      </c>
      <c r="J3" s="204"/>
    </row>
    <row r="4" spans="1:10" ht="58.95" customHeight="1" x14ac:dyDescent="0.3">
      <c r="A4" s="45" t="s">
        <v>98</v>
      </c>
      <c r="B4" s="45"/>
      <c r="E4" s="200" t="s">
        <v>86</v>
      </c>
      <c r="F4" s="200"/>
      <c r="G4" s="201" t="s">
        <v>87</v>
      </c>
      <c r="H4" s="201"/>
      <c r="I4" s="201" t="s">
        <v>88</v>
      </c>
      <c r="J4" s="201"/>
    </row>
    <row r="5" spans="1:10" ht="6" customHeight="1" x14ac:dyDescent="0.25">
      <c r="A5" s="3"/>
      <c r="B5" s="3"/>
    </row>
    <row r="6" spans="1:10" ht="21" customHeight="1" x14ac:dyDescent="0.3">
      <c r="A6" s="188" t="s">
        <v>89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8.75" customHeight="1" x14ac:dyDescent="0.3">
      <c r="A7" s="194" t="s">
        <v>185</v>
      </c>
      <c r="B7" s="194"/>
      <c r="C7" s="194"/>
      <c r="D7" s="194"/>
      <c r="E7" s="194"/>
      <c r="F7" s="194"/>
      <c r="G7" s="194"/>
      <c r="H7" s="194"/>
      <c r="I7" s="194"/>
      <c r="J7" s="39"/>
    </row>
    <row r="8" spans="1:10" ht="18.75" customHeight="1" x14ac:dyDescent="0.3">
      <c r="A8" s="195" t="s">
        <v>186</v>
      </c>
      <c r="B8" s="195"/>
      <c r="C8" s="195"/>
      <c r="D8" s="195"/>
      <c r="E8" s="195"/>
      <c r="F8" s="195"/>
      <c r="G8" s="195"/>
      <c r="H8" s="195"/>
      <c r="I8" s="195"/>
      <c r="J8" s="85"/>
    </row>
    <row r="9" spans="1:10" ht="34.5" customHeight="1" x14ac:dyDescent="0.3">
      <c r="A9" s="188" t="s">
        <v>90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0" ht="16.5" customHeigh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11" t="s">
        <v>121</v>
      </c>
    </row>
    <row r="11" spans="1:10" ht="33.75" customHeight="1" x14ac:dyDescent="0.25">
      <c r="A11" s="192" t="s">
        <v>91</v>
      </c>
      <c r="B11" s="192"/>
      <c r="C11" s="192"/>
      <c r="D11" s="192" t="s">
        <v>22</v>
      </c>
      <c r="E11" s="192"/>
      <c r="F11" s="49" t="s">
        <v>171</v>
      </c>
      <c r="G11" s="49" t="s">
        <v>170</v>
      </c>
      <c r="H11" s="49" t="s">
        <v>167</v>
      </c>
      <c r="I11" s="49" t="s">
        <v>172</v>
      </c>
      <c r="J11" s="49" t="s">
        <v>173</v>
      </c>
    </row>
    <row r="12" spans="1:10" ht="17.25" customHeight="1" x14ac:dyDescent="0.3">
      <c r="A12" s="193">
        <v>1</v>
      </c>
      <c r="B12" s="193"/>
      <c r="C12" s="193"/>
      <c r="D12" s="193">
        <v>2</v>
      </c>
      <c r="E12" s="193"/>
      <c r="F12" s="67">
        <v>3</v>
      </c>
      <c r="G12" s="67">
        <v>4</v>
      </c>
      <c r="H12" s="67">
        <v>5</v>
      </c>
      <c r="I12" s="67">
        <v>6</v>
      </c>
      <c r="J12" s="67">
        <v>7</v>
      </c>
    </row>
    <row r="13" spans="1:10" ht="17.25" customHeight="1" x14ac:dyDescent="0.3">
      <c r="A13" s="185" t="s">
        <v>92</v>
      </c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 ht="17.25" customHeight="1" x14ac:dyDescent="0.3">
      <c r="A14" s="196" t="s">
        <v>187</v>
      </c>
      <c r="B14" s="196"/>
      <c r="C14" s="196"/>
      <c r="D14" s="208" t="s">
        <v>194</v>
      </c>
      <c r="E14" s="208"/>
      <c r="F14" s="86">
        <v>2661693</v>
      </c>
      <c r="G14" s="86">
        <v>1538100</v>
      </c>
      <c r="H14" s="86">
        <v>1432500</v>
      </c>
      <c r="I14" s="86">
        <v>1217800</v>
      </c>
      <c r="J14" s="86">
        <v>1220200</v>
      </c>
    </row>
    <row r="15" spans="1:10" ht="17.25" customHeight="1" x14ac:dyDescent="0.3">
      <c r="A15" s="197" t="s">
        <v>24</v>
      </c>
      <c r="B15" s="198"/>
      <c r="C15" s="199"/>
      <c r="D15" s="208"/>
      <c r="E15" s="208"/>
      <c r="F15" s="86"/>
      <c r="G15" s="86"/>
      <c r="H15" s="86"/>
      <c r="I15" s="86"/>
      <c r="J15" s="86"/>
    </row>
    <row r="16" spans="1:10" ht="17.25" customHeight="1" x14ac:dyDescent="0.3">
      <c r="A16" s="205" t="s">
        <v>188</v>
      </c>
      <c r="B16" s="206"/>
      <c r="C16" s="207"/>
      <c r="D16" s="209" t="s">
        <v>195</v>
      </c>
      <c r="E16" s="209"/>
      <c r="F16" s="86">
        <v>65</v>
      </c>
      <c r="G16" s="86">
        <v>65</v>
      </c>
      <c r="H16" s="96">
        <v>65</v>
      </c>
      <c r="I16" s="96">
        <v>65</v>
      </c>
      <c r="J16" s="96">
        <v>65</v>
      </c>
    </row>
    <row r="17" spans="1:10" ht="17.25" customHeight="1" x14ac:dyDescent="0.3">
      <c r="A17" s="197" t="s">
        <v>25</v>
      </c>
      <c r="B17" s="198"/>
      <c r="C17" s="199"/>
      <c r="D17" s="209"/>
      <c r="E17" s="209"/>
      <c r="F17" s="86"/>
      <c r="G17" s="86"/>
      <c r="H17" s="96"/>
      <c r="I17" s="96"/>
      <c r="J17" s="96"/>
    </row>
    <row r="18" spans="1:10" ht="17.25" customHeight="1" x14ac:dyDescent="0.3">
      <c r="A18" s="205" t="s">
        <v>189</v>
      </c>
      <c r="B18" s="206"/>
      <c r="C18" s="207"/>
      <c r="D18" s="208" t="s">
        <v>196</v>
      </c>
      <c r="E18" s="208"/>
      <c r="F18" s="86">
        <v>1600</v>
      </c>
      <c r="G18" s="86">
        <v>200</v>
      </c>
      <c r="H18" s="96">
        <v>200</v>
      </c>
      <c r="I18" s="96">
        <v>200</v>
      </c>
      <c r="J18" s="96">
        <v>200</v>
      </c>
    </row>
    <row r="19" spans="1:10" ht="17.25" customHeight="1" x14ac:dyDescent="0.3">
      <c r="A19" s="197" t="s">
        <v>63</v>
      </c>
      <c r="B19" s="198"/>
      <c r="C19" s="199"/>
      <c r="D19" s="209"/>
      <c r="E19" s="209"/>
      <c r="F19" s="86"/>
      <c r="G19" s="86"/>
      <c r="H19" s="96"/>
      <c r="I19" s="96"/>
      <c r="J19" s="96"/>
    </row>
    <row r="20" spans="1:10" ht="17.25" customHeight="1" x14ac:dyDescent="0.3">
      <c r="A20" s="197" t="s">
        <v>26</v>
      </c>
      <c r="B20" s="198"/>
      <c r="C20" s="199"/>
      <c r="D20" s="208"/>
      <c r="E20" s="208"/>
      <c r="F20" s="86"/>
      <c r="G20" s="86"/>
      <c r="H20" s="96"/>
      <c r="I20" s="96"/>
      <c r="J20" s="96"/>
    </row>
    <row r="21" spans="1:10" ht="17.25" customHeight="1" x14ac:dyDescent="0.3">
      <c r="A21" s="205" t="s">
        <v>190</v>
      </c>
      <c r="B21" s="206"/>
      <c r="C21" s="207"/>
      <c r="D21" s="208" t="s">
        <v>197</v>
      </c>
      <c r="E21" s="208"/>
      <c r="F21" s="94">
        <f>F14/F16/1000</f>
        <v>40.949123076923073</v>
      </c>
      <c r="G21" s="94">
        <f>G14/G16/1000</f>
        <v>23.663076923076922</v>
      </c>
      <c r="H21" s="97">
        <f>H14/H16/1000</f>
        <v>22.03846153846154</v>
      </c>
      <c r="I21" s="97">
        <f>I14/I16/1000</f>
        <v>18.735384615384618</v>
      </c>
      <c r="J21" s="97">
        <f>J14/J16/1000</f>
        <v>18.772307692307692</v>
      </c>
    </row>
    <row r="22" spans="1:10" ht="17.25" customHeight="1" x14ac:dyDescent="0.3">
      <c r="A22" s="205" t="s">
        <v>191</v>
      </c>
      <c r="B22" s="206"/>
      <c r="C22" s="207"/>
      <c r="D22" s="209" t="s">
        <v>196</v>
      </c>
      <c r="E22" s="209"/>
      <c r="F22" s="95">
        <f>F18/F16</f>
        <v>24.615384615384617</v>
      </c>
      <c r="G22" s="95">
        <f>G18/G16</f>
        <v>3.0769230769230771</v>
      </c>
      <c r="H22" s="98">
        <f>H18/H16</f>
        <v>3.0769230769230771</v>
      </c>
      <c r="I22" s="98">
        <f>I18/I16</f>
        <v>3.0769230769230771</v>
      </c>
      <c r="J22" s="98">
        <f>J18/J16</f>
        <v>3.0769230769230771</v>
      </c>
    </row>
    <row r="23" spans="1:10" ht="17.25" customHeight="1" x14ac:dyDescent="0.3">
      <c r="A23" s="197" t="s">
        <v>63</v>
      </c>
      <c r="B23" s="198"/>
      <c r="C23" s="199"/>
      <c r="D23" s="209"/>
      <c r="E23" s="209"/>
      <c r="F23" s="86"/>
      <c r="G23" s="86"/>
      <c r="H23" s="96"/>
      <c r="I23" s="96"/>
      <c r="J23" s="96"/>
    </row>
    <row r="24" spans="1:10" ht="17.25" customHeight="1" x14ac:dyDescent="0.3">
      <c r="A24" s="197" t="s">
        <v>27</v>
      </c>
      <c r="B24" s="198"/>
      <c r="C24" s="199"/>
      <c r="D24" s="208"/>
      <c r="E24" s="208"/>
      <c r="F24" s="86"/>
      <c r="G24" s="86"/>
      <c r="H24" s="96"/>
      <c r="I24" s="96"/>
      <c r="J24" s="96"/>
    </row>
    <row r="25" spans="1:10" ht="17.25" customHeight="1" x14ac:dyDescent="0.3">
      <c r="A25" s="205" t="s">
        <v>192</v>
      </c>
      <c r="B25" s="206"/>
      <c r="C25" s="207"/>
      <c r="D25" s="209" t="s">
        <v>198</v>
      </c>
      <c r="E25" s="209"/>
      <c r="F25" s="86">
        <v>100</v>
      </c>
      <c r="G25" s="86">
        <v>100</v>
      </c>
      <c r="H25" s="86">
        <v>100</v>
      </c>
      <c r="I25" s="86">
        <v>100</v>
      </c>
      <c r="J25" s="86">
        <v>100</v>
      </c>
    </row>
    <row r="26" spans="1:10" ht="17.25" customHeight="1" x14ac:dyDescent="0.3">
      <c r="A26" s="205" t="s">
        <v>193</v>
      </c>
      <c r="B26" s="206"/>
      <c r="C26" s="207"/>
      <c r="D26" s="209" t="s">
        <v>198</v>
      </c>
      <c r="E26" s="209"/>
      <c r="F26" s="86">
        <v>100</v>
      </c>
      <c r="G26" s="86">
        <v>100</v>
      </c>
      <c r="H26" s="86">
        <v>100</v>
      </c>
      <c r="I26" s="86">
        <v>100</v>
      </c>
      <c r="J26" s="86">
        <v>100</v>
      </c>
    </row>
    <row r="27" spans="1:10" ht="18.75" hidden="1" customHeight="1" x14ac:dyDescent="0.25"/>
    <row r="28" spans="1:10" ht="18.75" hidden="1" customHeight="1" x14ac:dyDescent="0.3">
      <c r="A28" s="185"/>
      <c r="B28" s="185"/>
      <c r="C28" s="185"/>
      <c r="D28" s="185"/>
      <c r="E28" s="185"/>
      <c r="F28" s="68"/>
      <c r="G28" s="68"/>
      <c r="H28" s="68"/>
      <c r="I28" s="68"/>
      <c r="J28" s="68"/>
    </row>
    <row r="29" spans="1:10" ht="18" hidden="1" customHeight="1" x14ac:dyDescent="0.3">
      <c r="A29" s="186"/>
      <c r="B29" s="186"/>
      <c r="C29" s="186"/>
      <c r="D29" s="187"/>
      <c r="E29" s="187"/>
      <c r="F29" s="69"/>
      <c r="G29" s="69"/>
      <c r="H29" s="69"/>
      <c r="I29" s="69"/>
      <c r="J29" s="69"/>
    </row>
    <row r="30" spans="1:10" ht="15.75" hidden="1" customHeight="1" x14ac:dyDescent="0.3">
      <c r="A30" s="185" t="s">
        <v>93</v>
      </c>
      <c r="B30" s="185"/>
      <c r="C30" s="185"/>
      <c r="D30" s="185"/>
      <c r="E30" s="185"/>
      <c r="F30" s="185"/>
      <c r="G30" s="185"/>
      <c r="H30" s="185"/>
      <c r="I30" s="185"/>
      <c r="J30" s="185"/>
    </row>
    <row r="31" spans="1:10" s="7" customFormat="1" ht="15.75" hidden="1" customHeight="1" x14ac:dyDescent="0.3">
      <c r="A31" s="185"/>
      <c r="B31" s="185"/>
      <c r="C31" s="185"/>
      <c r="D31" s="185"/>
      <c r="E31" s="185"/>
      <c r="F31" s="68"/>
      <c r="G31" s="68"/>
      <c r="H31" s="68"/>
      <c r="I31" s="68"/>
      <c r="J31" s="68"/>
    </row>
    <row r="32" spans="1:10" ht="15.6" hidden="1" x14ac:dyDescent="0.3">
      <c r="A32" s="186"/>
      <c r="B32" s="186"/>
      <c r="C32" s="186"/>
      <c r="D32" s="187"/>
      <c r="E32" s="187"/>
      <c r="F32" s="69"/>
      <c r="G32" s="69"/>
      <c r="H32" s="69"/>
      <c r="I32" s="69"/>
      <c r="J32" s="69"/>
    </row>
    <row r="33" spans="1:10" hidden="1" x14ac:dyDescent="0.25">
      <c r="A33" s="3"/>
      <c r="B33" s="3"/>
    </row>
    <row r="34" spans="1:10" ht="36.75" customHeight="1" x14ac:dyDescent="0.3">
      <c r="A34" s="188" t="s">
        <v>168</v>
      </c>
      <c r="B34" s="188"/>
      <c r="C34" s="188"/>
      <c r="D34" s="188"/>
      <c r="E34" s="188"/>
      <c r="F34" s="188"/>
      <c r="G34" s="188"/>
      <c r="H34" s="188"/>
      <c r="I34" s="188"/>
      <c r="J34" s="188"/>
    </row>
    <row r="35" spans="1:10" ht="18" customHeight="1" x14ac:dyDescent="0.25">
      <c r="A35" s="189" t="s">
        <v>121</v>
      </c>
      <c r="B35" s="189"/>
      <c r="C35" s="189"/>
      <c r="D35" s="189"/>
      <c r="E35" s="189"/>
      <c r="F35" s="189"/>
      <c r="G35" s="189"/>
      <c r="H35" s="189"/>
      <c r="I35" s="189"/>
      <c r="J35" s="189"/>
    </row>
    <row r="36" spans="1:10" ht="96.6" x14ac:dyDescent="0.25">
      <c r="A36" s="49" t="s">
        <v>115</v>
      </c>
      <c r="B36" s="49" t="s">
        <v>95</v>
      </c>
      <c r="C36" s="49" t="s">
        <v>96</v>
      </c>
      <c r="D36" s="49" t="s">
        <v>97</v>
      </c>
      <c r="E36" s="49" t="s">
        <v>171</v>
      </c>
      <c r="F36" s="49" t="s">
        <v>170</v>
      </c>
      <c r="G36" s="49" t="s">
        <v>167</v>
      </c>
      <c r="H36" s="49" t="s">
        <v>172</v>
      </c>
      <c r="I36" s="49" t="s">
        <v>173</v>
      </c>
      <c r="J36" s="49" t="s">
        <v>94</v>
      </c>
    </row>
    <row r="37" spans="1:10" s="5" customFormat="1" ht="15.6" x14ac:dyDescent="0.25">
      <c r="A37" s="47">
        <v>1</v>
      </c>
      <c r="B37" s="47">
        <v>2</v>
      </c>
      <c r="C37" s="47">
        <v>3</v>
      </c>
      <c r="D37" s="47">
        <v>4</v>
      </c>
      <c r="E37" s="47">
        <v>5</v>
      </c>
      <c r="F37" s="47">
        <v>6</v>
      </c>
      <c r="G37" s="47">
        <v>7</v>
      </c>
      <c r="H37" s="47">
        <v>8</v>
      </c>
      <c r="I37" s="47">
        <v>9</v>
      </c>
      <c r="J37" s="47">
        <v>10</v>
      </c>
    </row>
    <row r="38" spans="1:10" s="7" customFormat="1" ht="17.25" customHeight="1" x14ac:dyDescent="0.3">
      <c r="A38" s="99" t="s">
        <v>199</v>
      </c>
      <c r="B38" s="99" t="s">
        <v>200</v>
      </c>
      <c r="C38" s="100" t="s">
        <v>201</v>
      </c>
      <c r="D38" s="101" t="s">
        <v>202</v>
      </c>
      <c r="E38" s="46">
        <f>F14</f>
        <v>2661693</v>
      </c>
      <c r="F38" s="46">
        <f>G14</f>
        <v>1538100</v>
      </c>
      <c r="G38" s="46">
        <f>H14</f>
        <v>1432500</v>
      </c>
      <c r="H38" s="46">
        <f>I14</f>
        <v>1217800</v>
      </c>
      <c r="I38" s="46">
        <f>J14</f>
        <v>1220200</v>
      </c>
      <c r="J38" s="46"/>
    </row>
    <row r="39" spans="1:10" ht="15.6" x14ac:dyDescent="0.25">
      <c r="A39" s="48"/>
      <c r="B39" s="48" t="s">
        <v>99</v>
      </c>
      <c r="C39" s="48"/>
      <c r="D39" s="48"/>
      <c r="E39" s="48">
        <f>E38</f>
        <v>2661693</v>
      </c>
      <c r="F39" s="48">
        <f>F38</f>
        <v>1538100</v>
      </c>
      <c r="G39" s="48">
        <f>G38</f>
        <v>1432500</v>
      </c>
      <c r="H39" s="48">
        <f>H38</f>
        <v>1217800</v>
      </c>
      <c r="I39" s="48">
        <f>I38</f>
        <v>1220200</v>
      </c>
      <c r="J39" s="48"/>
    </row>
    <row r="40" spans="1:10" ht="9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5.2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33" customHeight="1" x14ac:dyDescent="0.3">
      <c r="A42" s="188" t="s">
        <v>169</v>
      </c>
      <c r="B42" s="188"/>
      <c r="C42" s="188"/>
      <c r="D42" s="188"/>
      <c r="E42" s="188"/>
      <c r="F42" s="188"/>
      <c r="G42" s="188"/>
      <c r="H42" s="188"/>
      <c r="I42" s="188"/>
      <c r="J42" s="188"/>
    </row>
    <row r="43" spans="1:10" x14ac:dyDescent="0.25">
      <c r="A43" s="189" t="s">
        <v>121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44" spans="1:10" ht="92.4" x14ac:dyDescent="0.25">
      <c r="A44" s="12" t="s">
        <v>115</v>
      </c>
      <c r="B44" s="12" t="s">
        <v>95</v>
      </c>
      <c r="C44" s="12" t="s">
        <v>96</v>
      </c>
      <c r="D44" s="12" t="s">
        <v>97</v>
      </c>
      <c r="E44" s="12" t="s">
        <v>171</v>
      </c>
      <c r="F44" s="12" t="s">
        <v>170</v>
      </c>
      <c r="G44" s="12" t="s">
        <v>167</v>
      </c>
      <c r="H44" s="12" t="s">
        <v>172</v>
      </c>
      <c r="I44" s="12" t="s">
        <v>173</v>
      </c>
      <c r="J44" s="12" t="s">
        <v>94</v>
      </c>
    </row>
    <row r="45" spans="1:10" ht="15.6" x14ac:dyDescent="0.25">
      <c r="A45" s="47">
        <v>1</v>
      </c>
      <c r="B45" s="47">
        <v>2</v>
      </c>
      <c r="C45" s="47">
        <v>3</v>
      </c>
      <c r="D45" s="47">
        <v>4</v>
      </c>
      <c r="E45" s="47">
        <v>5</v>
      </c>
      <c r="F45" s="47">
        <v>6</v>
      </c>
      <c r="G45" s="47">
        <v>7</v>
      </c>
      <c r="H45" s="47">
        <v>8</v>
      </c>
      <c r="I45" s="47">
        <v>9</v>
      </c>
      <c r="J45" s="47">
        <v>10</v>
      </c>
    </row>
    <row r="46" spans="1:10" ht="109.2" x14ac:dyDescent="0.25">
      <c r="A46" s="99" t="s">
        <v>199</v>
      </c>
      <c r="B46" s="99" t="s">
        <v>200</v>
      </c>
      <c r="C46" s="100" t="s">
        <v>201</v>
      </c>
      <c r="D46" s="101" t="s">
        <v>202</v>
      </c>
      <c r="E46" s="102" t="s">
        <v>203</v>
      </c>
      <c r="F46" s="102" t="s">
        <v>203</v>
      </c>
      <c r="G46" s="102" t="s">
        <v>203</v>
      </c>
      <c r="H46" s="102" t="s">
        <v>203</v>
      </c>
      <c r="I46" s="102" t="s">
        <v>203</v>
      </c>
      <c r="J46" s="46"/>
    </row>
    <row r="47" spans="1:10" ht="15.6" x14ac:dyDescent="0.25">
      <c r="A47" s="48"/>
      <c r="B47" s="48" t="s">
        <v>99</v>
      </c>
      <c r="C47" s="48"/>
      <c r="D47" s="48"/>
      <c r="E47" s="102" t="s">
        <v>203</v>
      </c>
      <c r="F47" s="102" t="s">
        <v>203</v>
      </c>
      <c r="G47" s="102" t="s">
        <v>203</v>
      </c>
      <c r="H47" s="102" t="s">
        <v>203</v>
      </c>
      <c r="I47" s="102" t="s">
        <v>203</v>
      </c>
      <c r="J47" s="46"/>
    </row>
    <row r="48" spans="1:10" ht="34.200000000000003" customHeight="1" x14ac:dyDescent="0.25">
      <c r="A48" s="191"/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10" ht="15.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.75" customHeight="1" x14ac:dyDescent="0.25">
      <c r="A50" s="181" t="s">
        <v>14</v>
      </c>
      <c r="B50" s="181"/>
      <c r="C50" s="181"/>
      <c r="D50" s="15"/>
      <c r="E50" s="15"/>
      <c r="F50" s="184" t="s">
        <v>100</v>
      </c>
      <c r="G50" s="184"/>
      <c r="H50" s="15"/>
      <c r="I50" s="190" t="s">
        <v>206</v>
      </c>
      <c r="J50" s="190"/>
    </row>
    <row r="51" spans="1:10" ht="24.75" customHeight="1" x14ac:dyDescent="0.25">
      <c r="A51" s="13"/>
      <c r="B51" s="13"/>
      <c r="F51" s="184" t="s">
        <v>2</v>
      </c>
      <c r="G51" s="184"/>
      <c r="I51" s="184" t="s">
        <v>114</v>
      </c>
      <c r="J51" s="184"/>
    </row>
    <row r="52" spans="1:10" ht="8.25" customHeight="1" x14ac:dyDescent="0.25">
      <c r="A52" s="14"/>
      <c r="B52" s="14"/>
      <c r="F52" s="15"/>
      <c r="I52" s="15"/>
    </row>
    <row r="53" spans="1:10" ht="15.6" customHeight="1" x14ac:dyDescent="0.25">
      <c r="A53" s="181" t="s">
        <v>3</v>
      </c>
      <c r="B53" s="181"/>
      <c r="C53" s="181"/>
      <c r="F53" s="182" t="s">
        <v>4</v>
      </c>
      <c r="G53" s="182"/>
      <c r="I53" s="183" t="s">
        <v>205</v>
      </c>
      <c r="J53" s="183"/>
    </row>
    <row r="54" spans="1:10" ht="15.6" x14ac:dyDescent="0.25">
      <c r="A54" s="13"/>
      <c r="B54" s="13"/>
      <c r="F54" s="184" t="s">
        <v>2</v>
      </c>
      <c r="G54" s="184"/>
      <c r="I54" s="184" t="s">
        <v>114</v>
      </c>
      <c r="J54" s="184"/>
    </row>
    <row r="55" spans="1:10" x14ac:dyDescent="0.25">
      <c r="A55" s="3"/>
      <c r="B55" s="3"/>
    </row>
  </sheetData>
  <mergeCells count="66">
    <mergeCell ref="A26:C26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E4:F4"/>
    <mergeCell ref="G4:H4"/>
    <mergeCell ref="I4:J4"/>
    <mergeCell ref="A1:J1"/>
    <mergeCell ref="E3:F3"/>
    <mergeCell ref="G3:H3"/>
    <mergeCell ref="I3:J3"/>
    <mergeCell ref="A30:J30"/>
    <mergeCell ref="A6:J6"/>
    <mergeCell ref="A9:J9"/>
    <mergeCell ref="A11:C11"/>
    <mergeCell ref="D11:E11"/>
    <mergeCell ref="A12:C12"/>
    <mergeCell ref="D12:E12"/>
    <mergeCell ref="A13:J13"/>
    <mergeCell ref="A28:C28"/>
    <mergeCell ref="D28:E28"/>
    <mergeCell ref="A29:C29"/>
    <mergeCell ref="D29:E29"/>
    <mergeCell ref="A7:I7"/>
    <mergeCell ref="A8:I8"/>
    <mergeCell ref="A14:C14"/>
    <mergeCell ref="A15:C15"/>
    <mergeCell ref="F51:G51"/>
    <mergeCell ref="I51:J51"/>
    <mergeCell ref="A31:C31"/>
    <mergeCell ref="D31:E31"/>
    <mergeCell ref="A32:C32"/>
    <mergeCell ref="D32:E32"/>
    <mergeCell ref="A34:J34"/>
    <mergeCell ref="A35:J35"/>
    <mergeCell ref="A42:J42"/>
    <mergeCell ref="A43:J43"/>
    <mergeCell ref="A50:C50"/>
    <mergeCell ref="F50:G50"/>
    <mergeCell ref="I50:J50"/>
    <mergeCell ref="A48:J48"/>
    <mergeCell ref="A53:C53"/>
    <mergeCell ref="F53:G53"/>
    <mergeCell ref="I53:J53"/>
    <mergeCell ref="F54:G54"/>
    <mergeCell ref="I54:J5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82" orientation="landscape" r:id="rId1"/>
  <headerFooter alignWithMargins="0"/>
  <rowBreaks count="2" manualBreakCount="2">
    <brk id="33" max="16383" man="1"/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223"/>
  <sheetViews>
    <sheetView view="pageBreakPreview" topLeftCell="A52" zoomScaleNormal="100" zoomScaleSheetLayoutView="100" workbookViewId="0">
      <selection activeCell="K59" sqref="K59"/>
    </sheetView>
  </sheetViews>
  <sheetFormatPr defaultColWidth="9.109375" defaultRowHeight="13.2" x14ac:dyDescent="0.25"/>
  <cols>
    <col min="1" max="1" width="9.109375" style="4"/>
    <col min="2" max="2" width="31.109375" style="4" customWidth="1"/>
    <col min="3" max="16384" width="9.109375" style="4"/>
  </cols>
  <sheetData>
    <row r="1" spans="1:14" ht="20.399999999999999" x14ac:dyDescent="0.35">
      <c r="A1" s="202" t="s">
        <v>143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24.75" customHeight="1" x14ac:dyDescent="0.3">
      <c r="A2" s="1" t="s">
        <v>207</v>
      </c>
      <c r="B2" s="103"/>
      <c r="C2" s="103"/>
      <c r="D2" s="103"/>
      <c r="E2" s="103"/>
      <c r="F2" s="103"/>
      <c r="G2" s="103"/>
      <c r="H2" s="203" t="s">
        <v>184</v>
      </c>
      <c r="I2" s="203"/>
      <c r="J2" s="203"/>
      <c r="K2" s="203"/>
      <c r="L2" s="217">
        <v>24068072</v>
      </c>
      <c r="M2" s="217"/>
    </row>
    <row r="3" spans="1:14" ht="44.25" customHeight="1" x14ac:dyDescent="0.25">
      <c r="A3" s="50"/>
      <c r="B3" s="51" t="s">
        <v>13</v>
      </c>
      <c r="C3" s="50"/>
      <c r="D3" s="50"/>
      <c r="E3" s="50"/>
      <c r="F3" s="50"/>
      <c r="G3" s="50"/>
      <c r="H3" s="219" t="s">
        <v>101</v>
      </c>
      <c r="I3" s="219"/>
      <c r="J3" s="219"/>
      <c r="K3" s="219"/>
      <c r="L3" s="218" t="s">
        <v>87</v>
      </c>
      <c r="M3" s="218"/>
      <c r="N3" s="50"/>
    </row>
    <row r="4" spans="1:14" ht="12" customHeight="1" x14ac:dyDescent="0.3">
      <c r="A4" s="10"/>
    </row>
    <row r="5" spans="1:14" ht="15.6" x14ac:dyDescent="0.3">
      <c r="A5" s="104" t="s">
        <v>102</v>
      </c>
      <c r="B5" s="105" t="s">
        <v>208</v>
      </c>
      <c r="C5" s="105"/>
      <c r="D5" s="105"/>
      <c r="E5" s="106"/>
      <c r="F5" s="106"/>
      <c r="G5" s="106"/>
      <c r="H5" s="220" t="s">
        <v>184</v>
      </c>
      <c r="I5" s="220"/>
      <c r="J5" s="220"/>
      <c r="K5" s="220"/>
      <c r="L5" s="221">
        <v>24068072</v>
      </c>
      <c r="M5" s="221"/>
    </row>
    <row r="6" spans="1:14" ht="77.25" customHeight="1" x14ac:dyDescent="0.25">
      <c r="A6" s="50"/>
      <c r="B6" s="51" t="s">
        <v>64</v>
      </c>
      <c r="C6" s="50"/>
      <c r="D6" s="50"/>
      <c r="E6" s="50"/>
      <c r="F6" s="50"/>
      <c r="G6" s="50"/>
      <c r="H6" s="219" t="s">
        <v>103</v>
      </c>
      <c r="I6" s="219"/>
      <c r="J6" s="219"/>
      <c r="K6" s="219"/>
      <c r="L6" s="218" t="s">
        <v>87</v>
      </c>
      <c r="M6" s="218"/>
      <c r="N6" s="50"/>
    </row>
    <row r="7" spans="1:14" ht="10.5" customHeight="1" x14ac:dyDescent="0.3">
      <c r="A7" s="10"/>
    </row>
    <row r="8" spans="1:14" ht="13.2" customHeight="1" x14ac:dyDescent="0.3">
      <c r="A8" s="1" t="s">
        <v>106</v>
      </c>
      <c r="B8" s="107">
        <v>110150</v>
      </c>
      <c r="C8" s="229" t="s">
        <v>200</v>
      </c>
      <c r="D8" s="229"/>
      <c r="E8" s="229"/>
      <c r="F8" s="229" t="s">
        <v>201</v>
      </c>
      <c r="G8" s="229"/>
      <c r="H8" s="230" t="s">
        <v>209</v>
      </c>
      <c r="I8" s="230"/>
      <c r="J8" s="230"/>
      <c r="K8" s="230"/>
      <c r="L8" s="227">
        <v>5100000000</v>
      </c>
      <c r="M8" s="228"/>
    </row>
    <row r="9" spans="1:14" ht="88.5" customHeight="1" x14ac:dyDescent="0.25">
      <c r="A9" s="50"/>
      <c r="B9" s="52" t="s">
        <v>104</v>
      </c>
      <c r="C9" s="219" t="s">
        <v>105</v>
      </c>
      <c r="D9" s="219"/>
      <c r="E9" s="219"/>
      <c r="F9" s="219" t="s">
        <v>107</v>
      </c>
      <c r="G9" s="219"/>
      <c r="H9" s="219" t="s">
        <v>108</v>
      </c>
      <c r="I9" s="219"/>
      <c r="J9" s="219"/>
      <c r="K9" s="219"/>
      <c r="L9" s="218" t="s">
        <v>88</v>
      </c>
      <c r="M9" s="218"/>
      <c r="N9" s="50"/>
    </row>
    <row r="10" spans="1:14" ht="15.6" x14ac:dyDescent="0.3">
      <c r="A10" s="10"/>
    </row>
    <row r="11" spans="1:14" ht="15.6" x14ac:dyDescent="0.3">
      <c r="A11" s="1" t="s">
        <v>144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6" x14ac:dyDescent="0.3">
      <c r="A12" s="1" t="s">
        <v>83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6" x14ac:dyDescent="0.3">
      <c r="A13" s="108" t="s">
        <v>185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21"/>
      <c r="L13" s="21"/>
      <c r="M13" s="21"/>
      <c r="N13" s="21"/>
    </row>
    <row r="14" spans="1:14" ht="15.6" x14ac:dyDescent="0.3">
      <c r="A14" s="110" t="s">
        <v>186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22"/>
      <c r="L14" s="22"/>
      <c r="M14" s="22"/>
      <c r="N14" s="22"/>
    </row>
    <row r="15" spans="1:14" ht="15.6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.6" x14ac:dyDescent="0.3">
      <c r="A16" s="2"/>
    </row>
    <row r="17" spans="1:15" ht="15.6" x14ac:dyDescent="0.3">
      <c r="A17" s="1" t="s">
        <v>79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5" ht="15.6" x14ac:dyDescent="0.3">
      <c r="A18" s="108" t="s">
        <v>210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5" ht="15.6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ht="15.6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ht="15.6" x14ac:dyDescent="0.3">
      <c r="A21" s="2"/>
    </row>
    <row r="22" spans="1:15" ht="15.6" x14ac:dyDescent="0.3">
      <c r="A22" s="1" t="s">
        <v>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ht="15.6" x14ac:dyDescent="0.3">
      <c r="A23" s="225" t="s">
        <v>211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</row>
    <row r="24" spans="1:15" ht="15.6" x14ac:dyDescent="0.3">
      <c r="A24" s="226" t="s">
        <v>212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1:15" ht="16.2" thickBot="1" x14ac:dyDescent="0.3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5" ht="15.6" x14ac:dyDescent="0.3">
      <c r="A26" s="2"/>
    </row>
    <row r="27" spans="1:15" ht="15.6" x14ac:dyDescent="0.3">
      <c r="A27" s="1" t="s">
        <v>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 ht="15.6" x14ac:dyDescent="0.3">
      <c r="A28" s="1" t="s">
        <v>156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x14ac:dyDescent="0.25">
      <c r="N29" s="11" t="s">
        <v>121</v>
      </c>
    </row>
    <row r="30" spans="1:15" ht="12.75" customHeight="1" x14ac:dyDescent="0.25">
      <c r="A30" s="213" t="s">
        <v>5</v>
      </c>
      <c r="B30" s="213" t="s">
        <v>0</v>
      </c>
      <c r="C30" s="210" t="s">
        <v>141</v>
      </c>
      <c r="D30" s="211"/>
      <c r="E30" s="211"/>
      <c r="F30" s="212"/>
      <c r="G30" s="210" t="s">
        <v>140</v>
      </c>
      <c r="H30" s="211"/>
      <c r="I30" s="211"/>
      <c r="J30" s="212"/>
      <c r="K30" s="210" t="s">
        <v>136</v>
      </c>
      <c r="L30" s="211"/>
      <c r="M30" s="211"/>
      <c r="N30" s="212"/>
    </row>
    <row r="31" spans="1:15" ht="67.95" customHeight="1" x14ac:dyDescent="0.25">
      <c r="A31" s="214"/>
      <c r="B31" s="214"/>
      <c r="C31" s="19" t="s">
        <v>12</v>
      </c>
      <c r="D31" s="23" t="s">
        <v>6</v>
      </c>
      <c r="E31" s="24" t="s">
        <v>7</v>
      </c>
      <c r="F31" s="19" t="s">
        <v>8</v>
      </c>
      <c r="G31" s="19" t="s">
        <v>12</v>
      </c>
      <c r="H31" s="23" t="s">
        <v>6</v>
      </c>
      <c r="I31" s="24" t="s">
        <v>7</v>
      </c>
      <c r="J31" s="19" t="s">
        <v>8</v>
      </c>
      <c r="K31" s="19" t="s">
        <v>12</v>
      </c>
      <c r="L31" s="23" t="s">
        <v>6</v>
      </c>
      <c r="M31" s="24" t="s">
        <v>7</v>
      </c>
      <c r="N31" s="19" t="s">
        <v>8</v>
      </c>
    </row>
    <row r="32" spans="1:15" ht="13.8" thickBot="1" x14ac:dyDescent="0.3">
      <c r="A32" s="25">
        <v>1</v>
      </c>
      <c r="B32" s="25">
        <v>2</v>
      </c>
      <c r="C32" s="25">
        <v>3</v>
      </c>
      <c r="D32" s="25">
        <v>4</v>
      </c>
      <c r="E32" s="25">
        <v>5</v>
      </c>
      <c r="F32" s="25" t="s">
        <v>17</v>
      </c>
      <c r="G32" s="25">
        <v>7</v>
      </c>
      <c r="H32" s="25">
        <v>8</v>
      </c>
      <c r="I32" s="25">
        <v>9</v>
      </c>
      <c r="J32" s="25" t="s">
        <v>18</v>
      </c>
      <c r="K32" s="25">
        <v>11</v>
      </c>
      <c r="L32" s="25">
        <v>12</v>
      </c>
      <c r="M32" s="25">
        <v>13</v>
      </c>
      <c r="N32" s="25" t="s">
        <v>19</v>
      </c>
    </row>
    <row r="33" spans="1:14" ht="26.4" customHeight="1" thickTop="1" x14ac:dyDescent="0.25">
      <c r="A33" s="26"/>
      <c r="B33" s="8" t="s">
        <v>9</v>
      </c>
      <c r="C33" s="8">
        <f>F33</f>
        <v>2661693</v>
      </c>
      <c r="D33" s="27" t="s">
        <v>10</v>
      </c>
      <c r="E33" s="27" t="s">
        <v>10</v>
      </c>
      <c r="F33" s="8">
        <f>'2024-1'!E38</f>
        <v>2661693</v>
      </c>
      <c r="G33" s="8">
        <f>'2024-1'!F38</f>
        <v>1538100</v>
      </c>
      <c r="H33" s="27" t="s">
        <v>10</v>
      </c>
      <c r="I33" s="27" t="s">
        <v>10</v>
      </c>
      <c r="J33" s="8">
        <f>G33</f>
        <v>1538100</v>
      </c>
      <c r="K33" s="27">
        <f>'2024-1'!G38</f>
        <v>1432500</v>
      </c>
      <c r="L33" s="27" t="s">
        <v>10</v>
      </c>
      <c r="M33" s="27" t="s">
        <v>10</v>
      </c>
      <c r="N33" s="8">
        <f>K33</f>
        <v>1432500</v>
      </c>
    </row>
    <row r="34" spans="1:14" ht="34.5" customHeight="1" x14ac:dyDescent="0.25">
      <c r="A34" s="26"/>
      <c r="B34" s="8" t="s">
        <v>119</v>
      </c>
      <c r="C34" s="27" t="s">
        <v>10</v>
      </c>
      <c r="D34" s="102" t="s">
        <v>203</v>
      </c>
      <c r="E34" s="102" t="s">
        <v>203</v>
      </c>
      <c r="F34" s="102" t="s">
        <v>203</v>
      </c>
      <c r="G34" s="27" t="s">
        <v>10</v>
      </c>
      <c r="H34" s="102" t="s">
        <v>203</v>
      </c>
      <c r="I34" s="102" t="s">
        <v>203</v>
      </c>
      <c r="J34" s="102" t="s">
        <v>203</v>
      </c>
      <c r="K34" s="27" t="s">
        <v>10</v>
      </c>
      <c r="L34" s="102" t="s">
        <v>203</v>
      </c>
      <c r="M34" s="102" t="s">
        <v>203</v>
      </c>
      <c r="N34" s="102" t="s">
        <v>203</v>
      </c>
    </row>
    <row r="35" spans="1:14" ht="25.2" customHeight="1" x14ac:dyDescent="0.25">
      <c r="A35" s="28"/>
      <c r="B35" s="8" t="s">
        <v>120</v>
      </c>
      <c r="C35" s="27" t="s">
        <v>10</v>
      </c>
      <c r="D35" s="102" t="s">
        <v>203</v>
      </c>
      <c r="E35" s="102" t="s">
        <v>203</v>
      </c>
      <c r="F35" s="102" t="s">
        <v>203</v>
      </c>
      <c r="G35" s="27" t="s">
        <v>10</v>
      </c>
      <c r="H35" s="102" t="s">
        <v>203</v>
      </c>
      <c r="I35" s="102" t="s">
        <v>203</v>
      </c>
      <c r="J35" s="102" t="s">
        <v>203</v>
      </c>
      <c r="K35" s="27" t="s">
        <v>10</v>
      </c>
      <c r="L35" s="102" t="s">
        <v>203</v>
      </c>
      <c r="M35" s="102" t="s">
        <v>203</v>
      </c>
      <c r="N35" s="102" t="s">
        <v>203</v>
      </c>
    </row>
    <row r="36" spans="1:14" ht="14.4" customHeight="1" x14ac:dyDescent="0.25">
      <c r="A36" s="28"/>
      <c r="B36" s="8" t="s">
        <v>65</v>
      </c>
      <c r="C36" s="27" t="s">
        <v>10</v>
      </c>
      <c r="D36" s="102" t="s">
        <v>203</v>
      </c>
      <c r="E36" s="102" t="s">
        <v>203</v>
      </c>
      <c r="F36" s="102" t="s">
        <v>203</v>
      </c>
      <c r="G36" s="27" t="s">
        <v>10</v>
      </c>
      <c r="H36" s="102" t="s">
        <v>203</v>
      </c>
      <c r="I36" s="102" t="s">
        <v>203</v>
      </c>
      <c r="J36" s="102" t="s">
        <v>203</v>
      </c>
      <c r="K36" s="27" t="s">
        <v>10</v>
      </c>
      <c r="L36" s="102" t="s">
        <v>203</v>
      </c>
      <c r="M36" s="102" t="s">
        <v>203</v>
      </c>
      <c r="N36" s="102" t="s">
        <v>203</v>
      </c>
    </row>
    <row r="37" spans="1:14" s="6" customFormat="1" x14ac:dyDescent="0.25">
      <c r="A37" s="9"/>
      <c r="B37" s="29" t="s">
        <v>99</v>
      </c>
      <c r="C37" s="29">
        <f>C33</f>
        <v>2661693</v>
      </c>
      <c r="D37" s="102" t="s">
        <v>203</v>
      </c>
      <c r="E37" s="102" t="s">
        <v>203</v>
      </c>
      <c r="F37" s="29">
        <f>F33</f>
        <v>2661693</v>
      </c>
      <c r="G37" s="29">
        <f>G33</f>
        <v>1538100</v>
      </c>
      <c r="H37" s="102" t="s">
        <v>203</v>
      </c>
      <c r="I37" s="102" t="s">
        <v>203</v>
      </c>
      <c r="J37" s="29">
        <f>J33</f>
        <v>1538100</v>
      </c>
      <c r="K37" s="29">
        <f>K33</f>
        <v>1432500</v>
      </c>
      <c r="L37" s="102" t="s">
        <v>203</v>
      </c>
      <c r="M37" s="102" t="s">
        <v>203</v>
      </c>
      <c r="N37" s="29">
        <f>N33</f>
        <v>1432500</v>
      </c>
    </row>
    <row r="39" spans="1:14" ht="15.6" x14ac:dyDescent="0.3">
      <c r="A39" s="223" t="s">
        <v>174</v>
      </c>
      <c r="B39" s="223"/>
      <c r="C39" s="223"/>
      <c r="D39" s="223"/>
      <c r="E39" s="223"/>
      <c r="F39" s="223"/>
      <c r="G39" s="223"/>
      <c r="H39" s="223"/>
      <c r="I39" s="223"/>
      <c r="J39" s="223"/>
      <c r="K39" s="1"/>
      <c r="L39" s="1"/>
      <c r="M39" s="1"/>
      <c r="N39" s="1"/>
    </row>
    <row r="40" spans="1:14" x14ac:dyDescent="0.25">
      <c r="J40" s="11" t="s">
        <v>121</v>
      </c>
    </row>
    <row r="41" spans="1:14" ht="18" customHeight="1" x14ac:dyDescent="0.25">
      <c r="A41" s="213" t="s">
        <v>5</v>
      </c>
      <c r="B41" s="213" t="s">
        <v>0</v>
      </c>
      <c r="C41" s="210" t="s">
        <v>124</v>
      </c>
      <c r="D41" s="211"/>
      <c r="E41" s="211"/>
      <c r="F41" s="212"/>
      <c r="G41" s="210" t="s">
        <v>130</v>
      </c>
      <c r="H41" s="211"/>
      <c r="I41" s="211"/>
      <c r="J41" s="212"/>
    </row>
    <row r="42" spans="1:14" ht="39" customHeight="1" x14ac:dyDescent="0.25">
      <c r="A42" s="214"/>
      <c r="B42" s="214"/>
      <c r="C42" s="19" t="s">
        <v>12</v>
      </c>
      <c r="D42" s="23" t="s">
        <v>11</v>
      </c>
      <c r="E42" s="24" t="s">
        <v>7</v>
      </c>
      <c r="F42" s="19" t="s">
        <v>8</v>
      </c>
      <c r="G42" s="19" t="s">
        <v>12</v>
      </c>
      <c r="H42" s="19" t="s">
        <v>11</v>
      </c>
      <c r="I42" s="70" t="s">
        <v>7</v>
      </c>
      <c r="J42" s="19" t="s">
        <v>8</v>
      </c>
    </row>
    <row r="43" spans="1:14" ht="13.8" thickBot="1" x14ac:dyDescent="0.3">
      <c r="A43" s="30">
        <v>1</v>
      </c>
      <c r="B43" s="71">
        <v>2</v>
      </c>
      <c r="C43" s="30">
        <v>3</v>
      </c>
      <c r="D43" s="30">
        <v>4</v>
      </c>
      <c r="E43" s="30">
        <v>5</v>
      </c>
      <c r="F43" s="30" t="s">
        <v>17</v>
      </c>
      <c r="G43" s="30">
        <v>7</v>
      </c>
      <c r="H43" s="30">
        <v>8</v>
      </c>
      <c r="I43" s="30">
        <v>9</v>
      </c>
      <c r="J43" s="30" t="s">
        <v>18</v>
      </c>
    </row>
    <row r="44" spans="1:14" ht="27" customHeight="1" thickTop="1" x14ac:dyDescent="0.25">
      <c r="A44" s="19"/>
      <c r="B44" s="31" t="s">
        <v>9</v>
      </c>
      <c r="C44" s="19">
        <f>'2024-1'!H38</f>
        <v>1217800</v>
      </c>
      <c r="D44" s="19" t="s">
        <v>10</v>
      </c>
      <c r="E44" s="19" t="s">
        <v>10</v>
      </c>
      <c r="F44" s="19">
        <f>C44</f>
        <v>1217800</v>
      </c>
      <c r="G44" s="19">
        <f>'2024-1'!I38</f>
        <v>1220200</v>
      </c>
      <c r="H44" s="19" t="s">
        <v>10</v>
      </c>
      <c r="I44" s="19" t="s">
        <v>10</v>
      </c>
      <c r="J44" s="19">
        <f>G44</f>
        <v>1220200</v>
      </c>
    </row>
    <row r="45" spans="1:14" ht="36.6" customHeight="1" x14ac:dyDescent="0.25">
      <c r="A45" s="19"/>
      <c r="B45" s="8" t="s">
        <v>119</v>
      </c>
      <c r="C45" s="19" t="s">
        <v>10</v>
      </c>
      <c r="D45" s="102" t="s">
        <v>203</v>
      </c>
      <c r="E45" s="102" t="s">
        <v>203</v>
      </c>
      <c r="F45" s="102" t="s">
        <v>203</v>
      </c>
      <c r="G45" s="19" t="s">
        <v>10</v>
      </c>
      <c r="H45" s="102" t="s">
        <v>203</v>
      </c>
      <c r="I45" s="102" t="s">
        <v>203</v>
      </c>
      <c r="J45" s="102" t="s">
        <v>203</v>
      </c>
    </row>
    <row r="46" spans="1:14" ht="24" customHeight="1" x14ac:dyDescent="0.25">
      <c r="A46" s="19"/>
      <c r="B46" s="8" t="s">
        <v>120</v>
      </c>
      <c r="C46" s="19" t="s">
        <v>10</v>
      </c>
      <c r="D46" s="102" t="s">
        <v>203</v>
      </c>
      <c r="E46" s="102" t="s">
        <v>203</v>
      </c>
      <c r="F46" s="102" t="s">
        <v>203</v>
      </c>
      <c r="G46" s="19" t="s">
        <v>10</v>
      </c>
      <c r="H46" s="102" t="s">
        <v>203</v>
      </c>
      <c r="I46" s="102" t="s">
        <v>203</v>
      </c>
      <c r="J46" s="102" t="s">
        <v>203</v>
      </c>
    </row>
    <row r="47" spans="1:14" ht="16.5" customHeight="1" x14ac:dyDescent="0.25">
      <c r="A47" s="28"/>
      <c r="B47" s="8" t="s">
        <v>65</v>
      </c>
      <c r="C47" s="27" t="s">
        <v>10</v>
      </c>
      <c r="D47" s="102" t="s">
        <v>203</v>
      </c>
      <c r="E47" s="102" t="s">
        <v>203</v>
      </c>
      <c r="F47" s="102" t="s">
        <v>203</v>
      </c>
      <c r="G47" s="27" t="s">
        <v>10</v>
      </c>
      <c r="H47" s="102" t="s">
        <v>203</v>
      </c>
      <c r="I47" s="102" t="s">
        <v>203</v>
      </c>
      <c r="J47" s="102" t="s">
        <v>203</v>
      </c>
    </row>
    <row r="48" spans="1:14" s="6" customFormat="1" x14ac:dyDescent="0.25">
      <c r="A48" s="32"/>
      <c r="B48" s="66" t="s">
        <v>99</v>
      </c>
      <c r="C48" s="32">
        <f>C44</f>
        <v>1217800</v>
      </c>
      <c r="D48" s="102" t="s">
        <v>203</v>
      </c>
      <c r="E48" s="102" t="s">
        <v>203</v>
      </c>
      <c r="F48" s="32">
        <f>F44</f>
        <v>1217800</v>
      </c>
      <c r="G48" s="32">
        <f>G44</f>
        <v>1220200</v>
      </c>
      <c r="H48" s="102" t="s">
        <v>203</v>
      </c>
      <c r="I48" s="102" t="s">
        <v>203</v>
      </c>
      <c r="J48" s="32">
        <f>J44</f>
        <v>1220200</v>
      </c>
    </row>
    <row r="50" spans="1:14" ht="15.6" x14ac:dyDescent="0.3">
      <c r="A50" s="1" t="s">
        <v>66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6" x14ac:dyDescent="0.3">
      <c r="A51" s="1" t="s">
        <v>157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N52" s="11" t="s">
        <v>121</v>
      </c>
    </row>
    <row r="53" spans="1:14" ht="12.75" customHeight="1" x14ac:dyDescent="0.25">
      <c r="A53" s="213" t="s">
        <v>15</v>
      </c>
      <c r="B53" s="213" t="s">
        <v>0</v>
      </c>
      <c r="C53" s="210" t="s">
        <v>141</v>
      </c>
      <c r="D53" s="211"/>
      <c r="E53" s="211"/>
      <c r="F53" s="212"/>
      <c r="G53" s="210" t="s">
        <v>140</v>
      </c>
      <c r="H53" s="211"/>
      <c r="I53" s="211"/>
      <c r="J53" s="212"/>
      <c r="K53" s="210" t="s">
        <v>136</v>
      </c>
      <c r="L53" s="211"/>
      <c r="M53" s="211"/>
      <c r="N53" s="212"/>
    </row>
    <row r="54" spans="1:14" ht="34.5" customHeight="1" x14ac:dyDescent="0.25">
      <c r="A54" s="214"/>
      <c r="B54" s="214"/>
      <c r="C54" s="19" t="s">
        <v>12</v>
      </c>
      <c r="D54" s="23" t="s">
        <v>6</v>
      </c>
      <c r="E54" s="24" t="s">
        <v>7</v>
      </c>
      <c r="F54" s="19" t="s">
        <v>8</v>
      </c>
      <c r="G54" s="19" t="s">
        <v>12</v>
      </c>
      <c r="H54" s="23" t="s">
        <v>6</v>
      </c>
      <c r="I54" s="24" t="s">
        <v>7</v>
      </c>
      <c r="J54" s="19" t="s">
        <v>8</v>
      </c>
      <c r="K54" s="19" t="s">
        <v>12</v>
      </c>
      <c r="L54" s="23" t="s">
        <v>6</v>
      </c>
      <c r="M54" s="24" t="s">
        <v>7</v>
      </c>
      <c r="N54" s="19" t="s">
        <v>8</v>
      </c>
    </row>
    <row r="55" spans="1:14" x14ac:dyDescent="0.25">
      <c r="A55" s="112" t="s">
        <v>10</v>
      </c>
      <c r="B55" s="119" t="s">
        <v>213</v>
      </c>
      <c r="C55" s="120">
        <v>3</v>
      </c>
      <c r="D55" s="120">
        <v>4</v>
      </c>
      <c r="E55" s="120">
        <v>5</v>
      </c>
      <c r="F55" s="120" t="s">
        <v>17</v>
      </c>
      <c r="G55" s="120">
        <v>7</v>
      </c>
      <c r="H55" s="120">
        <v>8</v>
      </c>
      <c r="I55" s="120">
        <v>9</v>
      </c>
      <c r="J55" s="120" t="s">
        <v>18</v>
      </c>
      <c r="K55" s="120">
        <v>11</v>
      </c>
      <c r="L55" s="120">
        <v>12</v>
      </c>
      <c r="M55" s="120">
        <v>13</v>
      </c>
      <c r="N55" s="120" t="s">
        <v>19</v>
      </c>
    </row>
    <row r="56" spans="1:14" ht="20.399999999999999" x14ac:dyDescent="0.25">
      <c r="A56" s="118" t="s">
        <v>214</v>
      </c>
      <c r="B56" s="115" t="s">
        <v>215</v>
      </c>
      <c r="C56" s="128">
        <f>C57+C63</f>
        <v>2661693.0500000003</v>
      </c>
      <c r="D56" s="102" t="s">
        <v>203</v>
      </c>
      <c r="E56" s="102" t="s">
        <v>203</v>
      </c>
      <c r="F56" s="128">
        <v>2661693.0499999998</v>
      </c>
      <c r="G56" s="102">
        <f>G57+G63</f>
        <v>1534700</v>
      </c>
      <c r="H56" s="102" t="s">
        <v>203</v>
      </c>
      <c r="I56" s="102" t="s">
        <v>203</v>
      </c>
      <c r="J56" s="102">
        <f>J57+J63</f>
        <v>1534700</v>
      </c>
      <c r="K56" s="102">
        <f>K57+K62+K67+K88</f>
        <v>1432500</v>
      </c>
      <c r="L56" s="102" t="s">
        <v>203</v>
      </c>
      <c r="M56" s="102" t="s">
        <v>203</v>
      </c>
      <c r="N56" s="102">
        <f>N57+N62+N67+N88</f>
        <v>1432500</v>
      </c>
    </row>
    <row r="57" spans="1:14" ht="20.399999999999999" x14ac:dyDescent="0.25">
      <c r="A57" s="118" t="s">
        <v>216</v>
      </c>
      <c r="B57" s="115" t="s">
        <v>51</v>
      </c>
      <c r="C57" s="128">
        <f>C58+C62</f>
        <v>2604777.89</v>
      </c>
      <c r="D57" s="102" t="s">
        <v>203</v>
      </c>
      <c r="E57" s="102" t="s">
        <v>203</v>
      </c>
      <c r="F57" s="128">
        <v>2661693.0499999998</v>
      </c>
      <c r="G57" s="102">
        <f>G58+G62</f>
        <v>1499700</v>
      </c>
      <c r="H57" s="102" t="s">
        <v>203</v>
      </c>
      <c r="I57" s="102" t="s">
        <v>203</v>
      </c>
      <c r="J57" s="102">
        <f>J58+J62</f>
        <v>1499700</v>
      </c>
      <c r="K57" s="102">
        <f>K58</f>
        <v>1138800</v>
      </c>
      <c r="L57" s="102" t="s">
        <v>203</v>
      </c>
      <c r="M57" s="102" t="s">
        <v>203</v>
      </c>
      <c r="N57" s="102">
        <f>N58</f>
        <v>1138800</v>
      </c>
    </row>
    <row r="58" spans="1:14" x14ac:dyDescent="0.25">
      <c r="A58" s="114" t="s">
        <v>217</v>
      </c>
      <c r="B58" s="121" t="s">
        <v>52</v>
      </c>
      <c r="C58" s="122">
        <f>C59</f>
        <v>2192190.2000000002</v>
      </c>
      <c r="D58" s="102" t="s">
        <v>203</v>
      </c>
      <c r="E58" s="102" t="s">
        <v>203</v>
      </c>
      <c r="F58" s="122">
        <v>2604777.89</v>
      </c>
      <c r="G58" s="102">
        <v>1229300</v>
      </c>
      <c r="H58" s="102" t="s">
        <v>203</v>
      </c>
      <c r="I58" s="102" t="s">
        <v>203</v>
      </c>
      <c r="J58" s="102">
        <v>1229300</v>
      </c>
      <c r="K58" s="102">
        <f>K59</f>
        <v>1138800</v>
      </c>
      <c r="L58" s="102">
        <f>-'2024-2 (п.8)'!K6143</f>
        <v>0</v>
      </c>
      <c r="M58" s="102" t="s">
        <v>203</v>
      </c>
      <c r="N58" s="102">
        <f>N59</f>
        <v>1138800</v>
      </c>
    </row>
    <row r="59" spans="1:14" x14ac:dyDescent="0.25">
      <c r="A59" s="114" t="s">
        <v>218</v>
      </c>
      <c r="B59" s="115" t="s">
        <v>219</v>
      </c>
      <c r="C59" s="122">
        <v>2192190.2000000002</v>
      </c>
      <c r="D59" s="102" t="s">
        <v>203</v>
      </c>
      <c r="E59" s="102" t="s">
        <v>203</v>
      </c>
      <c r="F59" s="122">
        <v>2192190.2000000002</v>
      </c>
      <c r="G59" s="102">
        <v>1229300</v>
      </c>
      <c r="H59" s="102" t="s">
        <v>203</v>
      </c>
      <c r="I59" s="102" t="s">
        <v>203</v>
      </c>
      <c r="J59" s="102">
        <v>1229300</v>
      </c>
      <c r="K59" s="102">
        <v>1138800</v>
      </c>
      <c r="L59" s="102" t="s">
        <v>203</v>
      </c>
      <c r="M59" s="102" t="s">
        <v>203</v>
      </c>
      <c r="N59" s="102">
        <v>1138800</v>
      </c>
    </row>
    <row r="60" spans="1:14" ht="20.399999999999999" x14ac:dyDescent="0.25">
      <c r="A60" s="114" t="s">
        <v>220</v>
      </c>
      <c r="B60" s="115" t="s">
        <v>221</v>
      </c>
      <c r="C60" s="102" t="s">
        <v>203</v>
      </c>
      <c r="D60" s="102" t="s">
        <v>203</v>
      </c>
      <c r="E60" s="102" t="s">
        <v>203</v>
      </c>
      <c r="F60" s="102" t="s">
        <v>203</v>
      </c>
      <c r="G60" s="102" t="s">
        <v>203</v>
      </c>
      <c r="H60" s="102" t="s">
        <v>203</v>
      </c>
      <c r="I60" s="102" t="s">
        <v>203</v>
      </c>
      <c r="J60" s="102" t="s">
        <v>203</v>
      </c>
      <c r="K60" s="102" t="s">
        <v>203</v>
      </c>
      <c r="L60" s="102" t="s">
        <v>203</v>
      </c>
      <c r="M60" s="102" t="s">
        <v>203</v>
      </c>
      <c r="N60" s="102" t="s">
        <v>203</v>
      </c>
    </row>
    <row r="61" spans="1:14" x14ac:dyDescent="0.25">
      <c r="A61" s="112" t="s">
        <v>222</v>
      </c>
      <c r="B61" s="113" t="s">
        <v>223</v>
      </c>
      <c r="C61" s="122"/>
      <c r="D61" s="102" t="s">
        <v>203</v>
      </c>
      <c r="E61" s="102" t="s">
        <v>203</v>
      </c>
      <c r="F61" s="122"/>
      <c r="G61" s="102" t="s">
        <v>203</v>
      </c>
      <c r="H61" s="102" t="s">
        <v>203</v>
      </c>
      <c r="I61" s="102" t="s">
        <v>203</v>
      </c>
      <c r="J61" s="102" t="s">
        <v>203</v>
      </c>
      <c r="K61" s="102" t="s">
        <v>203</v>
      </c>
      <c r="L61" s="102" t="s">
        <v>203</v>
      </c>
      <c r="M61" s="102" t="s">
        <v>203</v>
      </c>
      <c r="N61" s="102" t="s">
        <v>203</v>
      </c>
    </row>
    <row r="62" spans="1:14" x14ac:dyDescent="0.25">
      <c r="A62" s="114" t="s">
        <v>224</v>
      </c>
      <c r="B62" s="115" t="s">
        <v>225</v>
      </c>
      <c r="C62" s="122">
        <v>412587.69</v>
      </c>
      <c r="D62" s="102" t="s">
        <v>203</v>
      </c>
      <c r="E62" s="102" t="s">
        <v>203</v>
      </c>
      <c r="F62" s="122">
        <v>412587.69</v>
      </c>
      <c r="G62" s="102">
        <v>270400</v>
      </c>
      <c r="H62" s="102" t="s">
        <v>203</v>
      </c>
      <c r="I62" s="102" t="s">
        <v>203</v>
      </c>
      <c r="J62" s="102">
        <v>270400</v>
      </c>
      <c r="K62" s="102">
        <v>250536</v>
      </c>
      <c r="L62" s="102" t="s">
        <v>203</v>
      </c>
      <c r="M62" s="102" t="s">
        <v>203</v>
      </c>
      <c r="N62" s="102">
        <v>250536</v>
      </c>
    </row>
    <row r="63" spans="1:14" x14ac:dyDescent="0.25">
      <c r="A63" s="114" t="s">
        <v>226</v>
      </c>
      <c r="B63" s="115" t="s">
        <v>227</v>
      </c>
      <c r="C63" s="122">
        <v>56915.16</v>
      </c>
      <c r="D63" s="102" t="s">
        <v>203</v>
      </c>
      <c r="E63" s="102" t="s">
        <v>203</v>
      </c>
      <c r="F63" s="122">
        <v>56915.16</v>
      </c>
      <c r="G63" s="102">
        <f>G67</f>
        <v>35000</v>
      </c>
      <c r="H63" s="102" t="s">
        <v>203</v>
      </c>
      <c r="I63" s="102" t="s">
        <v>203</v>
      </c>
      <c r="J63" s="102">
        <f>J67</f>
        <v>35000</v>
      </c>
      <c r="K63" s="102">
        <f>K67</f>
        <v>37108</v>
      </c>
      <c r="L63" s="102" t="s">
        <v>203</v>
      </c>
      <c r="M63" s="102" t="s">
        <v>203</v>
      </c>
      <c r="N63" s="102">
        <f>N67</f>
        <v>37108</v>
      </c>
    </row>
    <row r="64" spans="1:14" ht="20.399999999999999" x14ac:dyDescent="0.25">
      <c r="A64" s="114" t="s">
        <v>228</v>
      </c>
      <c r="B64" s="115" t="s">
        <v>229</v>
      </c>
      <c r="C64" s="122">
        <v>1250</v>
      </c>
      <c r="D64" s="102" t="s">
        <v>203</v>
      </c>
      <c r="E64" s="102" t="s">
        <v>203</v>
      </c>
      <c r="F64" s="122">
        <v>1250</v>
      </c>
      <c r="G64" s="102" t="s">
        <v>203</v>
      </c>
      <c r="H64" s="102" t="s">
        <v>203</v>
      </c>
      <c r="I64" s="102" t="s">
        <v>203</v>
      </c>
      <c r="J64" s="102" t="s">
        <v>203</v>
      </c>
      <c r="K64" s="102" t="s">
        <v>203</v>
      </c>
      <c r="L64" s="102" t="s">
        <v>203</v>
      </c>
      <c r="M64" s="102" t="s">
        <v>203</v>
      </c>
      <c r="N64" s="102" t="s">
        <v>203</v>
      </c>
    </row>
    <row r="65" spans="1:14" x14ac:dyDescent="0.25">
      <c r="A65" s="114" t="s">
        <v>230</v>
      </c>
      <c r="B65" s="115" t="s">
        <v>231</v>
      </c>
      <c r="C65" s="102" t="s">
        <v>203</v>
      </c>
      <c r="D65" s="102" t="s">
        <v>203</v>
      </c>
      <c r="E65" s="102" t="s">
        <v>203</v>
      </c>
      <c r="F65" s="102" t="s">
        <v>203</v>
      </c>
      <c r="G65" s="102" t="s">
        <v>203</v>
      </c>
      <c r="H65" s="102" t="s">
        <v>203</v>
      </c>
      <c r="I65" s="102" t="s">
        <v>203</v>
      </c>
      <c r="J65" s="102" t="s">
        <v>203</v>
      </c>
      <c r="K65" s="102" t="s">
        <v>203</v>
      </c>
      <c r="L65" s="102" t="s">
        <v>203</v>
      </c>
      <c r="M65" s="102" t="s">
        <v>203</v>
      </c>
      <c r="N65" s="102" t="s">
        <v>203</v>
      </c>
    </row>
    <row r="66" spans="1:14" x14ac:dyDescent="0.25">
      <c r="A66" s="114" t="s">
        <v>232</v>
      </c>
      <c r="B66" s="115" t="s">
        <v>233</v>
      </c>
      <c r="C66" s="102" t="s">
        <v>203</v>
      </c>
      <c r="D66" s="102" t="s">
        <v>203</v>
      </c>
      <c r="E66" s="102" t="s">
        <v>203</v>
      </c>
      <c r="F66" s="18"/>
      <c r="G66" s="102" t="s">
        <v>203</v>
      </c>
      <c r="H66" s="102" t="s">
        <v>203</v>
      </c>
      <c r="I66" s="102" t="s">
        <v>203</v>
      </c>
      <c r="J66" s="102" t="s">
        <v>203</v>
      </c>
      <c r="K66" s="102" t="s">
        <v>203</v>
      </c>
      <c r="L66" s="102" t="s">
        <v>203</v>
      </c>
      <c r="M66" s="102" t="s">
        <v>203</v>
      </c>
      <c r="N66" s="102" t="s">
        <v>203</v>
      </c>
    </row>
    <row r="67" spans="1:14" x14ac:dyDescent="0.25">
      <c r="A67" s="114" t="s">
        <v>234</v>
      </c>
      <c r="B67" s="115" t="s">
        <v>235</v>
      </c>
      <c r="C67" s="122">
        <v>43267.13</v>
      </c>
      <c r="D67" s="102" t="s">
        <v>203</v>
      </c>
      <c r="E67" s="102" t="s">
        <v>203</v>
      </c>
      <c r="F67" s="122">
        <v>43267.13</v>
      </c>
      <c r="G67" s="102">
        <v>35000</v>
      </c>
      <c r="H67" s="102" t="s">
        <v>203</v>
      </c>
      <c r="I67" s="102" t="s">
        <v>203</v>
      </c>
      <c r="J67" s="102">
        <v>35000</v>
      </c>
      <c r="K67" s="102">
        <f>35000+2108</f>
        <v>37108</v>
      </c>
      <c r="L67" s="102" t="s">
        <v>203</v>
      </c>
      <c r="M67" s="102" t="s">
        <v>203</v>
      </c>
      <c r="N67" s="102">
        <f>35000+2108</f>
        <v>37108</v>
      </c>
    </row>
    <row r="68" spans="1:14" x14ac:dyDescent="0.25">
      <c r="A68" s="114" t="s">
        <v>236</v>
      </c>
      <c r="B68" s="115" t="s">
        <v>237</v>
      </c>
      <c r="C68" s="102" t="s">
        <v>203</v>
      </c>
      <c r="D68" s="102" t="s">
        <v>203</v>
      </c>
      <c r="E68" s="102" t="s">
        <v>203</v>
      </c>
      <c r="F68" s="102" t="s">
        <v>203</v>
      </c>
      <c r="G68" s="102" t="s">
        <v>203</v>
      </c>
      <c r="H68" s="102" t="s">
        <v>203</v>
      </c>
      <c r="I68" s="102" t="s">
        <v>203</v>
      </c>
      <c r="J68" s="102" t="s">
        <v>203</v>
      </c>
      <c r="K68" s="102" t="s">
        <v>203</v>
      </c>
      <c r="L68" s="102" t="s">
        <v>203</v>
      </c>
      <c r="M68" s="102" t="s">
        <v>203</v>
      </c>
      <c r="N68" s="102" t="s">
        <v>203</v>
      </c>
    </row>
    <row r="69" spans="1:14" ht="20.399999999999999" x14ac:dyDescent="0.25">
      <c r="A69" s="114" t="s">
        <v>238</v>
      </c>
      <c r="B69" s="115" t="s">
        <v>239</v>
      </c>
      <c r="C69" s="102" t="s">
        <v>203</v>
      </c>
      <c r="D69" s="102" t="s">
        <v>203</v>
      </c>
      <c r="E69" s="102" t="s">
        <v>203</v>
      </c>
      <c r="F69" s="102" t="s">
        <v>203</v>
      </c>
      <c r="G69" s="102" t="s">
        <v>203</v>
      </c>
      <c r="H69" s="102" t="s">
        <v>203</v>
      </c>
      <c r="I69" s="102" t="s">
        <v>203</v>
      </c>
      <c r="J69" s="102" t="s">
        <v>203</v>
      </c>
      <c r="K69" s="102" t="s">
        <v>203</v>
      </c>
      <c r="L69" s="102" t="s">
        <v>203</v>
      </c>
      <c r="M69" s="102" t="s">
        <v>203</v>
      </c>
      <c r="N69" s="102" t="s">
        <v>203</v>
      </c>
    </row>
    <row r="70" spans="1:14" x14ac:dyDescent="0.25">
      <c r="A70" s="114" t="s">
        <v>240</v>
      </c>
      <c r="B70" s="115" t="s">
        <v>241</v>
      </c>
      <c r="C70" s="122">
        <v>12398.03</v>
      </c>
      <c r="D70" s="102" t="s">
        <v>203</v>
      </c>
      <c r="E70" s="102" t="s">
        <v>203</v>
      </c>
      <c r="F70" s="122">
        <v>12398.03</v>
      </c>
      <c r="G70" s="102" t="s">
        <v>203</v>
      </c>
      <c r="H70" s="102" t="s">
        <v>203</v>
      </c>
      <c r="I70" s="102" t="s">
        <v>203</v>
      </c>
      <c r="J70" s="102" t="s">
        <v>203</v>
      </c>
      <c r="K70" s="102" t="s">
        <v>203</v>
      </c>
      <c r="L70" s="102" t="s">
        <v>203</v>
      </c>
      <c r="M70" s="102" t="s">
        <v>203</v>
      </c>
      <c r="N70" s="102" t="s">
        <v>203</v>
      </c>
    </row>
    <row r="71" spans="1:14" x14ac:dyDescent="0.25">
      <c r="A71" s="114" t="s">
        <v>242</v>
      </c>
      <c r="B71" s="115" t="s">
        <v>243</v>
      </c>
      <c r="C71" s="102" t="s">
        <v>203</v>
      </c>
      <c r="D71" s="102" t="s">
        <v>203</v>
      </c>
      <c r="E71" s="102" t="s">
        <v>203</v>
      </c>
      <c r="F71" s="102" t="s">
        <v>203</v>
      </c>
      <c r="G71" s="102" t="s">
        <v>203</v>
      </c>
      <c r="H71" s="102" t="s">
        <v>203</v>
      </c>
      <c r="I71" s="102" t="s">
        <v>203</v>
      </c>
      <c r="J71" s="102" t="s">
        <v>203</v>
      </c>
      <c r="K71" s="102" t="s">
        <v>203</v>
      </c>
      <c r="L71" s="102" t="s">
        <v>203</v>
      </c>
      <c r="M71" s="102" t="s">
        <v>203</v>
      </c>
      <c r="N71" s="102" t="s">
        <v>203</v>
      </c>
    </row>
    <row r="72" spans="1:14" x14ac:dyDescent="0.25">
      <c r="A72" s="114" t="s">
        <v>244</v>
      </c>
      <c r="B72" s="115" t="s">
        <v>245</v>
      </c>
      <c r="C72" s="102" t="s">
        <v>203</v>
      </c>
      <c r="D72" s="102" t="s">
        <v>203</v>
      </c>
      <c r="E72" s="102" t="s">
        <v>203</v>
      </c>
      <c r="F72" s="102" t="s">
        <v>203</v>
      </c>
      <c r="G72" s="102" t="s">
        <v>203</v>
      </c>
      <c r="H72" s="102" t="s">
        <v>203</v>
      </c>
      <c r="I72" s="102" t="s">
        <v>203</v>
      </c>
      <c r="J72" s="102" t="s">
        <v>203</v>
      </c>
      <c r="K72" s="102" t="s">
        <v>203</v>
      </c>
      <c r="L72" s="102" t="s">
        <v>203</v>
      </c>
      <c r="M72" s="102" t="s">
        <v>203</v>
      </c>
      <c r="N72" s="102" t="s">
        <v>203</v>
      </c>
    </row>
    <row r="73" spans="1:14" x14ac:dyDescent="0.25">
      <c r="A73" s="114" t="s">
        <v>246</v>
      </c>
      <c r="B73" s="115" t="s">
        <v>247</v>
      </c>
      <c r="C73" s="122">
        <v>12398.03</v>
      </c>
      <c r="D73" s="102" t="s">
        <v>203</v>
      </c>
      <c r="E73" s="102" t="s">
        <v>203</v>
      </c>
      <c r="F73" s="122">
        <v>12398.03</v>
      </c>
      <c r="G73" s="102" t="s">
        <v>203</v>
      </c>
      <c r="H73" s="102" t="s">
        <v>203</v>
      </c>
      <c r="I73" s="102" t="s">
        <v>203</v>
      </c>
      <c r="J73" s="102" t="s">
        <v>203</v>
      </c>
      <c r="K73" s="102" t="s">
        <v>203</v>
      </c>
      <c r="L73" s="102" t="s">
        <v>203</v>
      </c>
      <c r="M73" s="102" t="s">
        <v>203</v>
      </c>
      <c r="N73" s="102" t="s">
        <v>203</v>
      </c>
    </row>
    <row r="74" spans="1:14" ht="20.399999999999999" x14ac:dyDescent="0.25">
      <c r="A74" s="114">
        <v>2280</v>
      </c>
      <c r="B74" s="115" t="s">
        <v>248</v>
      </c>
      <c r="C74" s="102" t="s">
        <v>203</v>
      </c>
      <c r="D74" s="102" t="s">
        <v>203</v>
      </c>
      <c r="E74" s="102" t="s">
        <v>203</v>
      </c>
      <c r="F74" s="18"/>
      <c r="G74" s="102" t="s">
        <v>203</v>
      </c>
      <c r="H74" s="102" t="s">
        <v>203</v>
      </c>
      <c r="I74" s="102" t="s">
        <v>203</v>
      </c>
      <c r="J74" s="102" t="s">
        <v>203</v>
      </c>
      <c r="K74" s="102" t="s">
        <v>203</v>
      </c>
      <c r="L74" s="102" t="s">
        <v>203</v>
      </c>
      <c r="M74" s="102" t="s">
        <v>203</v>
      </c>
      <c r="N74" s="102" t="s">
        <v>203</v>
      </c>
    </row>
    <row r="75" spans="1:14" ht="30.6" x14ac:dyDescent="0.25">
      <c r="A75" s="114">
        <v>2281</v>
      </c>
      <c r="B75" s="115" t="s">
        <v>249</v>
      </c>
      <c r="C75" s="102" t="s">
        <v>203</v>
      </c>
      <c r="D75" s="102" t="s">
        <v>203</v>
      </c>
      <c r="E75" s="102" t="s">
        <v>203</v>
      </c>
      <c r="F75" s="18"/>
      <c r="G75" s="102" t="s">
        <v>203</v>
      </c>
      <c r="H75" s="102" t="s">
        <v>203</v>
      </c>
      <c r="I75" s="102" t="s">
        <v>203</v>
      </c>
      <c r="J75" s="102" t="s">
        <v>203</v>
      </c>
      <c r="K75" s="102" t="s">
        <v>203</v>
      </c>
      <c r="L75" s="102" t="s">
        <v>203</v>
      </c>
      <c r="M75" s="102" t="s">
        <v>203</v>
      </c>
      <c r="N75" s="102" t="s">
        <v>203</v>
      </c>
    </row>
    <row r="76" spans="1:14" ht="30.6" x14ac:dyDescent="0.25">
      <c r="A76" s="114">
        <v>2282</v>
      </c>
      <c r="B76" s="115" t="s">
        <v>250</v>
      </c>
      <c r="C76" s="102" t="s">
        <v>203</v>
      </c>
      <c r="D76" s="102" t="s">
        <v>203</v>
      </c>
      <c r="E76" s="102" t="s">
        <v>203</v>
      </c>
      <c r="F76" s="18"/>
      <c r="G76" s="102" t="s">
        <v>203</v>
      </c>
      <c r="H76" s="102" t="s">
        <v>203</v>
      </c>
      <c r="I76" s="102" t="s">
        <v>203</v>
      </c>
      <c r="J76" s="102" t="s">
        <v>203</v>
      </c>
      <c r="K76" s="102" t="s">
        <v>203</v>
      </c>
      <c r="L76" s="102" t="s">
        <v>203</v>
      </c>
      <c r="M76" s="102" t="s">
        <v>203</v>
      </c>
      <c r="N76" s="102" t="s">
        <v>203</v>
      </c>
    </row>
    <row r="77" spans="1:14" x14ac:dyDescent="0.25">
      <c r="A77" s="112">
        <v>2400</v>
      </c>
      <c r="B77" s="113" t="s">
        <v>251</v>
      </c>
      <c r="C77" s="102" t="s">
        <v>203</v>
      </c>
      <c r="D77" s="102" t="s">
        <v>203</v>
      </c>
      <c r="E77" s="102" t="s">
        <v>203</v>
      </c>
      <c r="F77" s="18"/>
      <c r="G77" s="102" t="s">
        <v>203</v>
      </c>
      <c r="H77" s="102" t="s">
        <v>203</v>
      </c>
      <c r="I77" s="102" t="s">
        <v>203</v>
      </c>
      <c r="J77" s="102" t="s">
        <v>203</v>
      </c>
      <c r="K77" s="102" t="s">
        <v>203</v>
      </c>
      <c r="L77" s="102" t="s">
        <v>203</v>
      </c>
      <c r="M77" s="102" t="s">
        <v>203</v>
      </c>
      <c r="N77" s="102" t="s">
        <v>203</v>
      </c>
    </row>
    <row r="78" spans="1:14" ht="20.399999999999999" x14ac:dyDescent="0.25">
      <c r="A78" s="114">
        <v>2410</v>
      </c>
      <c r="B78" s="115" t="s">
        <v>252</v>
      </c>
      <c r="C78" s="102" t="s">
        <v>203</v>
      </c>
      <c r="D78" s="102" t="s">
        <v>203</v>
      </c>
      <c r="E78" s="102" t="s">
        <v>203</v>
      </c>
      <c r="F78" s="18"/>
      <c r="G78" s="102" t="s">
        <v>203</v>
      </c>
      <c r="H78" s="102" t="s">
        <v>203</v>
      </c>
      <c r="I78" s="102" t="s">
        <v>203</v>
      </c>
      <c r="J78" s="102" t="s">
        <v>203</v>
      </c>
      <c r="K78" s="102" t="s">
        <v>203</v>
      </c>
      <c r="L78" s="102" t="s">
        <v>203</v>
      </c>
      <c r="M78" s="102" t="s">
        <v>203</v>
      </c>
      <c r="N78" s="102" t="s">
        <v>203</v>
      </c>
    </row>
    <row r="79" spans="1:14" ht="20.399999999999999" x14ac:dyDescent="0.25">
      <c r="A79" s="114">
        <v>2420</v>
      </c>
      <c r="B79" s="115" t="s">
        <v>253</v>
      </c>
      <c r="C79" s="102" t="s">
        <v>203</v>
      </c>
      <c r="D79" s="102" t="s">
        <v>203</v>
      </c>
      <c r="E79" s="102" t="s">
        <v>203</v>
      </c>
      <c r="F79" s="18"/>
      <c r="G79" s="102" t="s">
        <v>203</v>
      </c>
      <c r="H79" s="102" t="s">
        <v>203</v>
      </c>
      <c r="I79" s="102" t="s">
        <v>203</v>
      </c>
      <c r="J79" s="102" t="s">
        <v>203</v>
      </c>
      <c r="K79" s="102" t="s">
        <v>203</v>
      </c>
      <c r="L79" s="102" t="s">
        <v>203</v>
      </c>
      <c r="M79" s="102" t="s">
        <v>203</v>
      </c>
      <c r="N79" s="102" t="s">
        <v>203</v>
      </c>
    </row>
    <row r="80" spans="1:14" x14ac:dyDescent="0.25">
      <c r="A80" s="112">
        <v>2600</v>
      </c>
      <c r="B80" s="113" t="s">
        <v>254</v>
      </c>
      <c r="C80" s="102" t="s">
        <v>203</v>
      </c>
      <c r="D80" s="102" t="s">
        <v>203</v>
      </c>
      <c r="E80" s="102" t="s">
        <v>203</v>
      </c>
      <c r="F80" s="18"/>
      <c r="G80" s="102" t="s">
        <v>203</v>
      </c>
      <c r="H80" s="102" t="s">
        <v>203</v>
      </c>
      <c r="I80" s="102" t="s">
        <v>203</v>
      </c>
      <c r="J80" s="102" t="s">
        <v>203</v>
      </c>
      <c r="K80" s="102" t="s">
        <v>203</v>
      </c>
      <c r="L80" s="102" t="s">
        <v>203</v>
      </c>
      <c r="M80" s="102" t="s">
        <v>203</v>
      </c>
      <c r="N80" s="102" t="s">
        <v>203</v>
      </c>
    </row>
    <row r="81" spans="1:14" ht="20.399999999999999" x14ac:dyDescent="0.25">
      <c r="A81" s="114">
        <v>2610</v>
      </c>
      <c r="B81" s="115" t="s">
        <v>255</v>
      </c>
      <c r="C81" s="102" t="s">
        <v>203</v>
      </c>
      <c r="D81" s="102" t="s">
        <v>203</v>
      </c>
      <c r="E81" s="102" t="s">
        <v>203</v>
      </c>
      <c r="F81" s="18"/>
      <c r="G81" s="102" t="s">
        <v>203</v>
      </c>
      <c r="H81" s="102" t="s">
        <v>203</v>
      </c>
      <c r="I81" s="102" t="s">
        <v>203</v>
      </c>
      <c r="J81" s="102" t="s">
        <v>203</v>
      </c>
      <c r="K81" s="102" t="s">
        <v>203</v>
      </c>
      <c r="L81" s="102" t="s">
        <v>203</v>
      </c>
      <c r="M81" s="102" t="s">
        <v>203</v>
      </c>
      <c r="N81" s="102" t="s">
        <v>203</v>
      </c>
    </row>
    <row r="82" spans="1:14" ht="20.399999999999999" x14ac:dyDescent="0.25">
      <c r="A82" s="114">
        <v>2620</v>
      </c>
      <c r="B82" s="115" t="s">
        <v>256</v>
      </c>
      <c r="C82" s="102" t="s">
        <v>203</v>
      </c>
      <c r="D82" s="102" t="s">
        <v>203</v>
      </c>
      <c r="E82" s="102" t="s">
        <v>203</v>
      </c>
      <c r="F82" s="18"/>
      <c r="G82" s="102" t="s">
        <v>203</v>
      </c>
      <c r="H82" s="102" t="s">
        <v>203</v>
      </c>
      <c r="I82" s="102" t="s">
        <v>203</v>
      </c>
      <c r="J82" s="102" t="s">
        <v>203</v>
      </c>
      <c r="K82" s="102" t="s">
        <v>203</v>
      </c>
      <c r="L82" s="102" t="s">
        <v>203</v>
      </c>
      <c r="M82" s="102" t="s">
        <v>203</v>
      </c>
      <c r="N82" s="102" t="s">
        <v>203</v>
      </c>
    </row>
    <row r="83" spans="1:14" ht="20.399999999999999" x14ac:dyDescent="0.25">
      <c r="A83" s="114">
        <v>2630</v>
      </c>
      <c r="B83" s="115" t="s">
        <v>257</v>
      </c>
      <c r="C83" s="102" t="s">
        <v>203</v>
      </c>
      <c r="D83" s="102" t="s">
        <v>203</v>
      </c>
      <c r="E83" s="102" t="s">
        <v>203</v>
      </c>
      <c r="F83" s="18"/>
      <c r="G83" s="102" t="s">
        <v>203</v>
      </c>
      <c r="H83" s="102" t="s">
        <v>203</v>
      </c>
      <c r="I83" s="102" t="s">
        <v>203</v>
      </c>
      <c r="J83" s="102" t="s">
        <v>203</v>
      </c>
      <c r="K83" s="102" t="s">
        <v>203</v>
      </c>
      <c r="L83" s="102" t="s">
        <v>203</v>
      </c>
      <c r="M83" s="102" t="s">
        <v>203</v>
      </c>
      <c r="N83" s="102" t="s">
        <v>203</v>
      </c>
    </row>
    <row r="84" spans="1:14" x14ac:dyDescent="0.25">
      <c r="A84" s="112">
        <v>2700</v>
      </c>
      <c r="B84" s="113" t="s">
        <v>258</v>
      </c>
      <c r="C84" s="102" t="s">
        <v>203</v>
      </c>
      <c r="D84" s="102" t="s">
        <v>203</v>
      </c>
      <c r="E84" s="102" t="s">
        <v>203</v>
      </c>
      <c r="F84" s="18"/>
      <c r="G84" s="102" t="s">
        <v>203</v>
      </c>
      <c r="H84" s="102" t="s">
        <v>203</v>
      </c>
      <c r="I84" s="102" t="s">
        <v>203</v>
      </c>
      <c r="J84" s="102" t="s">
        <v>203</v>
      </c>
      <c r="K84" s="102" t="s">
        <v>203</v>
      </c>
      <c r="L84" s="102" t="s">
        <v>203</v>
      </c>
      <c r="M84" s="102" t="s">
        <v>203</v>
      </c>
      <c r="N84" s="102" t="s">
        <v>203</v>
      </c>
    </row>
    <row r="85" spans="1:14" x14ac:dyDescent="0.25">
      <c r="A85" s="114">
        <v>2710</v>
      </c>
      <c r="B85" s="115" t="s">
        <v>259</v>
      </c>
      <c r="C85" s="102" t="s">
        <v>203</v>
      </c>
      <c r="D85" s="102" t="s">
        <v>203</v>
      </c>
      <c r="E85" s="102" t="s">
        <v>203</v>
      </c>
      <c r="F85" s="18"/>
      <c r="G85" s="102" t="s">
        <v>203</v>
      </c>
      <c r="H85" s="102" t="s">
        <v>203</v>
      </c>
      <c r="I85" s="102" t="s">
        <v>203</v>
      </c>
      <c r="J85" s="102" t="s">
        <v>203</v>
      </c>
      <c r="K85" s="102" t="s">
        <v>203</v>
      </c>
      <c r="L85" s="102" t="s">
        <v>203</v>
      </c>
      <c r="M85" s="102" t="s">
        <v>203</v>
      </c>
      <c r="N85" s="102" t="s">
        <v>203</v>
      </c>
    </row>
    <row r="86" spans="1:14" x14ac:dyDescent="0.25">
      <c r="A86" s="114">
        <v>2720</v>
      </c>
      <c r="B86" s="115" t="s">
        <v>260</v>
      </c>
      <c r="C86" s="102" t="s">
        <v>203</v>
      </c>
      <c r="D86" s="102" t="s">
        <v>203</v>
      </c>
      <c r="E86" s="102" t="s">
        <v>203</v>
      </c>
      <c r="F86" s="122"/>
      <c r="G86" s="102" t="s">
        <v>203</v>
      </c>
      <c r="H86" s="102" t="s">
        <v>203</v>
      </c>
      <c r="I86" s="102" t="s">
        <v>203</v>
      </c>
      <c r="J86" s="102" t="s">
        <v>203</v>
      </c>
      <c r="K86" s="102" t="s">
        <v>203</v>
      </c>
      <c r="L86" s="102" t="s">
        <v>203</v>
      </c>
      <c r="M86" s="102" t="s">
        <v>203</v>
      </c>
      <c r="N86" s="102" t="s">
        <v>203</v>
      </c>
    </row>
    <row r="87" spans="1:14" x14ac:dyDescent="0.25">
      <c r="A87" s="114">
        <v>2730</v>
      </c>
      <c r="B87" s="115" t="s">
        <v>261</v>
      </c>
      <c r="C87" s="102" t="s">
        <v>203</v>
      </c>
      <c r="D87" s="102" t="s">
        <v>203</v>
      </c>
      <c r="E87" s="102" t="s">
        <v>203</v>
      </c>
      <c r="F87" s="122"/>
      <c r="G87" s="102" t="s">
        <v>203</v>
      </c>
      <c r="H87" s="102" t="s">
        <v>203</v>
      </c>
      <c r="I87" s="102" t="s">
        <v>203</v>
      </c>
      <c r="J87" s="102" t="s">
        <v>203</v>
      </c>
      <c r="K87" s="102" t="s">
        <v>203</v>
      </c>
      <c r="L87" s="102" t="s">
        <v>203</v>
      </c>
      <c r="M87" s="102" t="s">
        <v>203</v>
      </c>
      <c r="N87" s="102" t="s">
        <v>203</v>
      </c>
    </row>
    <row r="88" spans="1:14" x14ac:dyDescent="0.25">
      <c r="A88" s="112">
        <v>2800</v>
      </c>
      <c r="B88" s="113" t="s">
        <v>262</v>
      </c>
      <c r="C88" s="102" t="s">
        <v>203</v>
      </c>
      <c r="D88" s="102" t="s">
        <v>203</v>
      </c>
      <c r="E88" s="102" t="s">
        <v>203</v>
      </c>
      <c r="F88" s="122"/>
      <c r="G88" s="102">
        <v>3400</v>
      </c>
      <c r="H88" s="102" t="s">
        <v>203</v>
      </c>
      <c r="I88" s="102" t="s">
        <v>203</v>
      </c>
      <c r="J88" s="102">
        <v>3400</v>
      </c>
      <c r="K88" s="102">
        <f>3400+2656</f>
        <v>6056</v>
      </c>
      <c r="L88" s="102" t="s">
        <v>203</v>
      </c>
      <c r="M88" s="102" t="s">
        <v>203</v>
      </c>
      <c r="N88" s="102">
        <f>3400+2656</f>
        <v>6056</v>
      </c>
    </row>
    <row r="89" spans="1:14" x14ac:dyDescent="0.25">
      <c r="A89" s="116"/>
      <c r="B89" s="117" t="s">
        <v>263</v>
      </c>
      <c r="C89" s="122">
        <f>C56</f>
        <v>2661693.0500000003</v>
      </c>
      <c r="D89" s="102" t="s">
        <v>203</v>
      </c>
      <c r="E89" s="102" t="s">
        <v>203</v>
      </c>
      <c r="F89" s="122">
        <f>F56</f>
        <v>2661693.0499999998</v>
      </c>
      <c r="G89" s="102">
        <f>G88+G56</f>
        <v>1538100</v>
      </c>
      <c r="H89" s="102" t="s">
        <v>203</v>
      </c>
      <c r="I89" s="102" t="s">
        <v>203</v>
      </c>
      <c r="J89" s="102">
        <f>J88+J56</f>
        <v>1538100</v>
      </c>
      <c r="K89" s="102">
        <f>K56</f>
        <v>1432500</v>
      </c>
      <c r="L89" s="102" t="s">
        <v>203</v>
      </c>
      <c r="M89" s="102" t="s">
        <v>203</v>
      </c>
      <c r="N89" s="102">
        <f>N56</f>
        <v>1432500</v>
      </c>
    </row>
    <row r="90" spans="1:14" x14ac:dyDescent="0.25">
      <c r="A90" s="112">
        <v>3000</v>
      </c>
      <c r="B90" s="113" t="s">
        <v>53</v>
      </c>
      <c r="C90" s="102" t="s">
        <v>203</v>
      </c>
      <c r="D90" s="102" t="s">
        <v>203</v>
      </c>
      <c r="E90" s="102" t="s">
        <v>203</v>
      </c>
      <c r="F90" s="102" t="s">
        <v>203</v>
      </c>
      <c r="G90" s="102" t="s">
        <v>203</v>
      </c>
      <c r="H90" s="102" t="s">
        <v>203</v>
      </c>
      <c r="I90" s="102" t="s">
        <v>203</v>
      </c>
      <c r="J90" s="102" t="s">
        <v>203</v>
      </c>
      <c r="K90" s="102" t="s">
        <v>203</v>
      </c>
      <c r="L90" s="102" t="s">
        <v>203</v>
      </c>
      <c r="M90" s="102" t="s">
        <v>203</v>
      </c>
      <c r="N90" s="102" t="s">
        <v>203</v>
      </c>
    </row>
    <row r="91" spans="1:14" x14ac:dyDescent="0.25">
      <c r="A91" s="112">
        <v>3100</v>
      </c>
      <c r="B91" s="113" t="s">
        <v>54</v>
      </c>
      <c r="C91" s="102" t="s">
        <v>203</v>
      </c>
      <c r="D91" s="102" t="s">
        <v>203</v>
      </c>
      <c r="E91" s="102" t="s">
        <v>203</v>
      </c>
      <c r="F91" s="102" t="s">
        <v>203</v>
      </c>
      <c r="G91" s="102" t="s">
        <v>203</v>
      </c>
      <c r="H91" s="102" t="s">
        <v>203</v>
      </c>
      <c r="I91" s="102" t="s">
        <v>203</v>
      </c>
      <c r="J91" s="102" t="s">
        <v>203</v>
      </c>
      <c r="K91" s="102" t="s">
        <v>203</v>
      </c>
      <c r="L91" s="102" t="s">
        <v>203</v>
      </c>
      <c r="M91" s="102" t="s">
        <v>203</v>
      </c>
      <c r="N91" s="102" t="s">
        <v>203</v>
      </c>
    </row>
    <row r="92" spans="1:14" ht="20.399999999999999" x14ac:dyDescent="0.25">
      <c r="A92" s="114">
        <v>3110</v>
      </c>
      <c r="B92" s="115" t="s">
        <v>264</v>
      </c>
      <c r="C92" s="102" t="s">
        <v>203</v>
      </c>
      <c r="D92" s="102" t="s">
        <v>203</v>
      </c>
      <c r="E92" s="102" t="s">
        <v>203</v>
      </c>
      <c r="F92" s="102" t="s">
        <v>203</v>
      </c>
      <c r="G92" s="102" t="s">
        <v>203</v>
      </c>
      <c r="H92" s="102" t="s">
        <v>203</v>
      </c>
      <c r="I92" s="102" t="s">
        <v>203</v>
      </c>
      <c r="J92" s="102" t="s">
        <v>203</v>
      </c>
      <c r="K92" s="102" t="s">
        <v>203</v>
      </c>
      <c r="L92" s="102" t="s">
        <v>203</v>
      </c>
      <c r="M92" s="102" t="s">
        <v>203</v>
      </c>
      <c r="N92" s="102" t="s">
        <v>203</v>
      </c>
    </row>
    <row r="93" spans="1:14" x14ac:dyDescent="0.25">
      <c r="A93" s="114">
        <v>3120</v>
      </c>
      <c r="B93" s="115" t="s">
        <v>265</v>
      </c>
      <c r="C93" s="102" t="s">
        <v>203</v>
      </c>
      <c r="D93" s="102" t="s">
        <v>203</v>
      </c>
      <c r="E93" s="102" t="s">
        <v>203</v>
      </c>
      <c r="F93" s="102" t="s">
        <v>203</v>
      </c>
      <c r="G93" s="102" t="s">
        <v>203</v>
      </c>
      <c r="H93" s="102" t="s">
        <v>203</v>
      </c>
      <c r="I93" s="102" t="s">
        <v>203</v>
      </c>
      <c r="J93" s="102" t="s">
        <v>203</v>
      </c>
      <c r="K93" s="102" t="s">
        <v>203</v>
      </c>
      <c r="L93" s="102" t="s">
        <v>203</v>
      </c>
      <c r="M93" s="102" t="s">
        <v>203</v>
      </c>
      <c r="N93" s="102" t="s">
        <v>203</v>
      </c>
    </row>
    <row r="94" spans="1:14" x14ac:dyDescent="0.25">
      <c r="A94" s="114">
        <v>3121</v>
      </c>
      <c r="B94" s="115" t="s">
        <v>266</v>
      </c>
      <c r="C94" s="102" t="s">
        <v>203</v>
      </c>
      <c r="D94" s="102" t="s">
        <v>203</v>
      </c>
      <c r="E94" s="102" t="s">
        <v>203</v>
      </c>
      <c r="F94" s="102" t="s">
        <v>203</v>
      </c>
      <c r="G94" s="102" t="s">
        <v>203</v>
      </c>
      <c r="H94" s="102" t="s">
        <v>203</v>
      </c>
      <c r="I94" s="102" t="s">
        <v>203</v>
      </c>
      <c r="J94" s="102" t="s">
        <v>203</v>
      </c>
      <c r="K94" s="102" t="s">
        <v>203</v>
      </c>
      <c r="L94" s="102" t="s">
        <v>203</v>
      </c>
      <c r="M94" s="102" t="s">
        <v>203</v>
      </c>
      <c r="N94" s="102" t="s">
        <v>203</v>
      </c>
    </row>
    <row r="95" spans="1:14" ht="20.399999999999999" x14ac:dyDescent="0.25">
      <c r="A95" s="114">
        <v>3122</v>
      </c>
      <c r="B95" s="115" t="s">
        <v>267</v>
      </c>
      <c r="C95" s="102" t="s">
        <v>203</v>
      </c>
      <c r="D95" s="102" t="s">
        <v>203</v>
      </c>
      <c r="E95" s="102" t="s">
        <v>203</v>
      </c>
      <c r="F95" s="102" t="s">
        <v>203</v>
      </c>
      <c r="G95" s="102" t="s">
        <v>203</v>
      </c>
      <c r="H95" s="102" t="s">
        <v>203</v>
      </c>
      <c r="I95" s="102" t="s">
        <v>203</v>
      </c>
      <c r="J95" s="102" t="s">
        <v>203</v>
      </c>
      <c r="K95" s="102" t="s">
        <v>203</v>
      </c>
      <c r="L95" s="102" t="s">
        <v>203</v>
      </c>
      <c r="M95" s="102" t="s">
        <v>203</v>
      </c>
      <c r="N95" s="102" t="s">
        <v>203</v>
      </c>
    </row>
    <row r="96" spans="1:14" x14ac:dyDescent="0.25">
      <c r="A96" s="114">
        <v>3130</v>
      </c>
      <c r="B96" s="115" t="s">
        <v>268</v>
      </c>
      <c r="C96" s="102" t="s">
        <v>203</v>
      </c>
      <c r="D96" s="102" t="s">
        <v>203</v>
      </c>
      <c r="E96" s="102" t="s">
        <v>203</v>
      </c>
      <c r="F96" s="102" t="s">
        <v>203</v>
      </c>
      <c r="G96" s="102" t="s">
        <v>203</v>
      </c>
      <c r="H96" s="102" t="s">
        <v>203</v>
      </c>
      <c r="I96" s="102" t="s">
        <v>203</v>
      </c>
      <c r="J96" s="102" t="s">
        <v>203</v>
      </c>
      <c r="K96" s="102" t="s">
        <v>203</v>
      </c>
      <c r="L96" s="102" t="s">
        <v>203</v>
      </c>
      <c r="M96" s="102" t="s">
        <v>203</v>
      </c>
      <c r="N96" s="102" t="s">
        <v>203</v>
      </c>
    </row>
    <row r="97" spans="1:14" ht="20.399999999999999" x14ac:dyDescent="0.25">
      <c r="A97" s="114">
        <v>3131</v>
      </c>
      <c r="B97" s="115" t="s">
        <v>269</v>
      </c>
      <c r="C97" s="102" t="s">
        <v>203</v>
      </c>
      <c r="D97" s="102" t="s">
        <v>203</v>
      </c>
      <c r="E97" s="102" t="s">
        <v>203</v>
      </c>
      <c r="F97" s="102" t="s">
        <v>203</v>
      </c>
      <c r="G97" s="102" t="s">
        <v>203</v>
      </c>
      <c r="H97" s="102" t="s">
        <v>203</v>
      </c>
      <c r="I97" s="102" t="s">
        <v>203</v>
      </c>
      <c r="J97" s="102" t="s">
        <v>203</v>
      </c>
      <c r="K97" s="102" t="s">
        <v>203</v>
      </c>
      <c r="L97" s="102" t="s">
        <v>203</v>
      </c>
      <c r="M97" s="102" t="s">
        <v>203</v>
      </c>
      <c r="N97" s="102" t="s">
        <v>203</v>
      </c>
    </row>
    <row r="98" spans="1:14" x14ac:dyDescent="0.25">
      <c r="A98" s="114">
        <v>3132</v>
      </c>
      <c r="B98" s="115" t="s">
        <v>270</v>
      </c>
      <c r="C98" s="102" t="s">
        <v>203</v>
      </c>
      <c r="D98" s="102" t="s">
        <v>203</v>
      </c>
      <c r="E98" s="102" t="s">
        <v>203</v>
      </c>
      <c r="F98" s="102" t="s">
        <v>203</v>
      </c>
      <c r="G98" s="102" t="s">
        <v>203</v>
      </c>
      <c r="H98" s="102" t="s">
        <v>203</v>
      </c>
      <c r="I98" s="102" t="s">
        <v>203</v>
      </c>
      <c r="J98" s="102" t="s">
        <v>203</v>
      </c>
      <c r="K98" s="102" t="s">
        <v>203</v>
      </c>
      <c r="L98" s="102" t="s">
        <v>203</v>
      </c>
      <c r="M98" s="102" t="s">
        <v>203</v>
      </c>
      <c r="N98" s="102" t="s">
        <v>203</v>
      </c>
    </row>
    <row r="99" spans="1:14" x14ac:dyDescent="0.25">
      <c r="A99" s="114">
        <v>3140</v>
      </c>
      <c r="B99" s="115" t="s">
        <v>271</v>
      </c>
      <c r="C99" s="102" t="s">
        <v>203</v>
      </c>
      <c r="D99" s="102" t="s">
        <v>203</v>
      </c>
      <c r="E99" s="102" t="s">
        <v>203</v>
      </c>
      <c r="F99" s="102" t="s">
        <v>203</v>
      </c>
      <c r="G99" s="102" t="s">
        <v>203</v>
      </c>
      <c r="H99" s="102" t="s">
        <v>203</v>
      </c>
      <c r="I99" s="102" t="s">
        <v>203</v>
      </c>
      <c r="J99" s="102" t="s">
        <v>203</v>
      </c>
      <c r="K99" s="102" t="s">
        <v>203</v>
      </c>
      <c r="L99" s="102" t="s">
        <v>203</v>
      </c>
      <c r="M99" s="102" t="s">
        <v>203</v>
      </c>
      <c r="N99" s="102" t="s">
        <v>203</v>
      </c>
    </row>
    <row r="100" spans="1:14" ht="20.399999999999999" x14ac:dyDescent="0.25">
      <c r="A100" s="114">
        <v>3141</v>
      </c>
      <c r="B100" s="115" t="s">
        <v>272</v>
      </c>
      <c r="C100" s="102" t="s">
        <v>203</v>
      </c>
      <c r="D100" s="102" t="s">
        <v>203</v>
      </c>
      <c r="E100" s="102" t="s">
        <v>203</v>
      </c>
      <c r="F100" s="102" t="s">
        <v>203</v>
      </c>
      <c r="G100" s="102" t="s">
        <v>203</v>
      </c>
      <c r="H100" s="102" t="s">
        <v>203</v>
      </c>
      <c r="I100" s="102" t="s">
        <v>203</v>
      </c>
      <c r="J100" s="102" t="s">
        <v>203</v>
      </c>
      <c r="K100" s="102" t="s">
        <v>203</v>
      </c>
      <c r="L100" s="102" t="s">
        <v>203</v>
      </c>
      <c r="M100" s="102" t="s">
        <v>203</v>
      </c>
      <c r="N100" s="102" t="s">
        <v>203</v>
      </c>
    </row>
    <row r="101" spans="1:14" x14ac:dyDescent="0.25">
      <c r="A101" s="114">
        <v>3142</v>
      </c>
      <c r="B101" s="115" t="s">
        <v>273</v>
      </c>
      <c r="C101" s="102" t="s">
        <v>203</v>
      </c>
      <c r="D101" s="102" t="s">
        <v>203</v>
      </c>
      <c r="E101" s="102" t="s">
        <v>203</v>
      </c>
      <c r="F101" s="102" t="s">
        <v>203</v>
      </c>
      <c r="G101" s="102" t="s">
        <v>203</v>
      </c>
      <c r="H101" s="102" t="s">
        <v>203</v>
      </c>
      <c r="I101" s="102" t="s">
        <v>203</v>
      </c>
      <c r="J101" s="102" t="s">
        <v>203</v>
      </c>
      <c r="K101" s="102" t="s">
        <v>203</v>
      </c>
      <c r="L101" s="102" t="s">
        <v>203</v>
      </c>
      <c r="M101" s="102" t="s">
        <v>203</v>
      </c>
      <c r="N101" s="102" t="s">
        <v>203</v>
      </c>
    </row>
    <row r="102" spans="1:14" ht="20.399999999999999" x14ac:dyDescent="0.25">
      <c r="A102" s="114">
        <v>3143</v>
      </c>
      <c r="B102" s="115" t="s">
        <v>274</v>
      </c>
      <c r="C102" s="102" t="s">
        <v>203</v>
      </c>
      <c r="D102" s="102" t="s">
        <v>203</v>
      </c>
      <c r="E102" s="102" t="s">
        <v>203</v>
      </c>
      <c r="F102" s="102" t="s">
        <v>203</v>
      </c>
      <c r="G102" s="102" t="s">
        <v>203</v>
      </c>
      <c r="H102" s="102" t="s">
        <v>203</v>
      </c>
      <c r="I102" s="102" t="s">
        <v>203</v>
      </c>
      <c r="J102" s="102" t="s">
        <v>203</v>
      </c>
      <c r="K102" s="102" t="s">
        <v>203</v>
      </c>
      <c r="L102" s="102" t="s">
        <v>203</v>
      </c>
      <c r="M102" s="102" t="s">
        <v>203</v>
      </c>
      <c r="N102" s="102" t="s">
        <v>203</v>
      </c>
    </row>
    <row r="103" spans="1:14" x14ac:dyDescent="0.25">
      <c r="A103" s="114">
        <v>3150</v>
      </c>
      <c r="B103" s="115" t="s">
        <v>275</v>
      </c>
      <c r="C103" s="102" t="s">
        <v>203</v>
      </c>
      <c r="D103" s="102" t="s">
        <v>203</v>
      </c>
      <c r="E103" s="102" t="s">
        <v>203</v>
      </c>
      <c r="F103" s="102" t="s">
        <v>203</v>
      </c>
      <c r="G103" s="102" t="s">
        <v>203</v>
      </c>
      <c r="H103" s="102" t="s">
        <v>203</v>
      </c>
      <c r="I103" s="102" t="s">
        <v>203</v>
      </c>
      <c r="J103" s="102" t="s">
        <v>203</v>
      </c>
      <c r="K103" s="102" t="s">
        <v>203</v>
      </c>
      <c r="L103" s="102" t="s">
        <v>203</v>
      </c>
      <c r="M103" s="102" t="s">
        <v>203</v>
      </c>
      <c r="N103" s="102" t="s">
        <v>203</v>
      </c>
    </row>
    <row r="104" spans="1:14" x14ac:dyDescent="0.25">
      <c r="A104" s="114">
        <v>3160</v>
      </c>
      <c r="B104" s="115" t="s">
        <v>276</v>
      </c>
      <c r="C104" s="102" t="s">
        <v>203</v>
      </c>
      <c r="D104" s="102" t="s">
        <v>203</v>
      </c>
      <c r="E104" s="102" t="s">
        <v>203</v>
      </c>
      <c r="F104" s="102" t="s">
        <v>203</v>
      </c>
      <c r="G104" s="102" t="s">
        <v>203</v>
      </c>
      <c r="H104" s="102" t="s">
        <v>203</v>
      </c>
      <c r="I104" s="102" t="s">
        <v>203</v>
      </c>
      <c r="J104" s="102" t="s">
        <v>203</v>
      </c>
      <c r="K104" s="102" t="s">
        <v>203</v>
      </c>
      <c r="L104" s="102" t="s">
        <v>203</v>
      </c>
      <c r="M104" s="102" t="s">
        <v>203</v>
      </c>
      <c r="N104" s="102" t="s">
        <v>203</v>
      </c>
    </row>
    <row r="105" spans="1:14" x14ac:dyDescent="0.25">
      <c r="A105" s="112">
        <v>3200</v>
      </c>
      <c r="B105" s="113" t="s">
        <v>277</v>
      </c>
      <c r="C105" s="102" t="s">
        <v>203</v>
      </c>
      <c r="D105" s="102" t="s">
        <v>203</v>
      </c>
      <c r="E105" s="102" t="s">
        <v>203</v>
      </c>
      <c r="F105" s="102" t="s">
        <v>203</v>
      </c>
      <c r="G105" s="102" t="s">
        <v>203</v>
      </c>
      <c r="H105" s="102" t="s">
        <v>203</v>
      </c>
      <c r="I105" s="102" t="s">
        <v>203</v>
      </c>
      <c r="J105" s="102" t="s">
        <v>203</v>
      </c>
      <c r="K105" s="102" t="s">
        <v>203</v>
      </c>
      <c r="L105" s="102" t="s">
        <v>203</v>
      </c>
      <c r="M105" s="102" t="s">
        <v>203</v>
      </c>
      <c r="N105" s="102" t="s">
        <v>203</v>
      </c>
    </row>
    <row r="106" spans="1:14" ht="20.399999999999999" x14ac:dyDescent="0.25">
      <c r="A106" s="114">
        <v>3210</v>
      </c>
      <c r="B106" s="115" t="s">
        <v>278</v>
      </c>
      <c r="C106" s="102" t="s">
        <v>203</v>
      </c>
      <c r="D106" s="102" t="s">
        <v>203</v>
      </c>
      <c r="E106" s="102" t="s">
        <v>203</v>
      </c>
      <c r="F106" s="102" t="s">
        <v>203</v>
      </c>
      <c r="G106" s="102" t="s">
        <v>203</v>
      </c>
      <c r="H106" s="102" t="s">
        <v>203</v>
      </c>
      <c r="I106" s="102" t="s">
        <v>203</v>
      </c>
      <c r="J106" s="102" t="s">
        <v>203</v>
      </c>
      <c r="K106" s="102" t="s">
        <v>203</v>
      </c>
      <c r="L106" s="102" t="s">
        <v>203</v>
      </c>
      <c r="M106" s="102" t="s">
        <v>203</v>
      </c>
      <c r="N106" s="102" t="s">
        <v>203</v>
      </c>
    </row>
    <row r="107" spans="1:14" ht="20.399999999999999" x14ac:dyDescent="0.25">
      <c r="A107" s="114">
        <v>3220</v>
      </c>
      <c r="B107" s="115" t="s">
        <v>279</v>
      </c>
      <c r="C107" s="102" t="s">
        <v>203</v>
      </c>
      <c r="D107" s="102" t="s">
        <v>203</v>
      </c>
      <c r="E107" s="102" t="s">
        <v>203</v>
      </c>
      <c r="F107" s="102" t="s">
        <v>203</v>
      </c>
      <c r="G107" s="102" t="s">
        <v>203</v>
      </c>
      <c r="H107" s="102" t="s">
        <v>203</v>
      </c>
      <c r="I107" s="102" t="s">
        <v>203</v>
      </c>
      <c r="J107" s="102" t="s">
        <v>203</v>
      </c>
      <c r="K107" s="102" t="s">
        <v>203</v>
      </c>
      <c r="L107" s="102" t="s">
        <v>203</v>
      </c>
      <c r="M107" s="102" t="s">
        <v>203</v>
      </c>
      <c r="N107" s="102" t="s">
        <v>203</v>
      </c>
    </row>
    <row r="108" spans="1:14" ht="20.399999999999999" x14ac:dyDescent="0.25">
      <c r="A108" s="114">
        <v>3230</v>
      </c>
      <c r="B108" s="115" t="s">
        <v>280</v>
      </c>
      <c r="C108" s="102" t="s">
        <v>203</v>
      </c>
      <c r="D108" s="102" t="s">
        <v>203</v>
      </c>
      <c r="E108" s="102" t="s">
        <v>203</v>
      </c>
      <c r="F108" s="102" t="s">
        <v>203</v>
      </c>
      <c r="G108" s="102" t="s">
        <v>203</v>
      </c>
      <c r="H108" s="102" t="s">
        <v>203</v>
      </c>
      <c r="I108" s="102" t="s">
        <v>203</v>
      </c>
      <c r="J108" s="102" t="s">
        <v>203</v>
      </c>
      <c r="K108" s="102" t="s">
        <v>203</v>
      </c>
      <c r="L108" s="102" t="s">
        <v>203</v>
      </c>
      <c r="M108" s="102" t="s">
        <v>203</v>
      </c>
      <c r="N108" s="102" t="s">
        <v>203</v>
      </c>
    </row>
    <row r="109" spans="1:14" x14ac:dyDescent="0.25">
      <c r="A109" s="114">
        <v>3240</v>
      </c>
      <c r="B109" s="115" t="s">
        <v>281</v>
      </c>
      <c r="C109" s="102" t="s">
        <v>203</v>
      </c>
      <c r="D109" s="102" t="s">
        <v>203</v>
      </c>
      <c r="E109" s="102" t="s">
        <v>203</v>
      </c>
      <c r="F109" s="102" t="s">
        <v>203</v>
      </c>
      <c r="G109" s="102" t="s">
        <v>203</v>
      </c>
      <c r="H109" s="102" t="s">
        <v>203</v>
      </c>
      <c r="I109" s="102" t="s">
        <v>203</v>
      </c>
      <c r="J109" s="102" t="s">
        <v>203</v>
      </c>
      <c r="K109" s="102" t="s">
        <v>203</v>
      </c>
      <c r="L109" s="102" t="s">
        <v>203</v>
      </c>
      <c r="M109" s="102" t="s">
        <v>203</v>
      </c>
      <c r="N109" s="102" t="s">
        <v>203</v>
      </c>
    </row>
    <row r="110" spans="1:14" x14ac:dyDescent="0.25">
      <c r="A110" s="116"/>
      <c r="B110" s="83" t="s">
        <v>99</v>
      </c>
      <c r="C110" s="102" t="s">
        <v>203</v>
      </c>
      <c r="D110" s="102" t="s">
        <v>203</v>
      </c>
      <c r="E110" s="102" t="s">
        <v>203</v>
      </c>
      <c r="F110" s="102" t="s">
        <v>203</v>
      </c>
      <c r="G110" s="102" t="s">
        <v>203</v>
      </c>
      <c r="H110" s="102" t="s">
        <v>203</v>
      </c>
      <c r="I110" s="102" t="s">
        <v>203</v>
      </c>
      <c r="J110" s="102" t="s">
        <v>203</v>
      </c>
      <c r="K110" s="102" t="s">
        <v>203</v>
      </c>
      <c r="L110" s="102" t="s">
        <v>203</v>
      </c>
      <c r="M110" s="102" t="s">
        <v>203</v>
      </c>
      <c r="N110" s="102" t="s">
        <v>203</v>
      </c>
    </row>
    <row r="111" spans="1:14" x14ac:dyDescent="0.25">
      <c r="A111" s="116"/>
      <c r="B111" s="83" t="s">
        <v>99</v>
      </c>
      <c r="C111" s="122">
        <f>C89</f>
        <v>2661693.0500000003</v>
      </c>
      <c r="D111" s="123" t="str">
        <f t="shared" ref="D111:M111" si="0">D89</f>
        <v>-</v>
      </c>
      <c r="E111" s="123" t="str">
        <f t="shared" si="0"/>
        <v>-</v>
      </c>
      <c r="F111" s="122">
        <f t="shared" si="0"/>
        <v>2661693.0499999998</v>
      </c>
      <c r="G111" s="123">
        <f t="shared" si="0"/>
        <v>1538100</v>
      </c>
      <c r="H111" s="33" t="str">
        <f t="shared" si="0"/>
        <v>-</v>
      </c>
      <c r="I111" s="33" t="str">
        <f t="shared" si="0"/>
        <v>-</v>
      </c>
      <c r="J111" s="33">
        <f t="shared" si="0"/>
        <v>1538100</v>
      </c>
      <c r="K111" s="123">
        <f>K56</f>
        <v>1432500</v>
      </c>
      <c r="L111" s="33" t="str">
        <f t="shared" si="0"/>
        <v>-</v>
      </c>
      <c r="M111" s="33" t="str">
        <f t="shared" si="0"/>
        <v>-</v>
      </c>
      <c r="N111" s="123">
        <f>N56</f>
        <v>1432500</v>
      </c>
    </row>
    <row r="113" spans="1:15" ht="15.6" x14ac:dyDescent="0.3">
      <c r="A113" s="1" t="s">
        <v>158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N114" s="11" t="s">
        <v>121</v>
      </c>
    </row>
    <row r="115" spans="1:15" ht="12.75" customHeight="1" x14ac:dyDescent="0.25">
      <c r="A115" s="213" t="s">
        <v>16</v>
      </c>
      <c r="B115" s="213" t="s">
        <v>0</v>
      </c>
      <c r="C115" s="210" t="s">
        <v>141</v>
      </c>
      <c r="D115" s="211"/>
      <c r="E115" s="211"/>
      <c r="F115" s="212"/>
      <c r="G115" s="210" t="s">
        <v>140</v>
      </c>
      <c r="H115" s="211"/>
      <c r="I115" s="211"/>
      <c r="J115" s="212"/>
      <c r="K115" s="210" t="s">
        <v>136</v>
      </c>
      <c r="L115" s="211"/>
      <c r="M115" s="211"/>
      <c r="N115" s="212"/>
    </row>
    <row r="116" spans="1:15" ht="38.25" customHeight="1" x14ac:dyDescent="0.25">
      <c r="A116" s="214"/>
      <c r="B116" s="214"/>
      <c r="C116" s="19" t="s">
        <v>12</v>
      </c>
      <c r="D116" s="23" t="s">
        <v>6</v>
      </c>
      <c r="E116" s="24" t="s">
        <v>7</v>
      </c>
      <c r="F116" s="19" t="s">
        <v>8</v>
      </c>
      <c r="G116" s="19" t="s">
        <v>12</v>
      </c>
      <c r="H116" s="23" t="s">
        <v>6</v>
      </c>
      <c r="I116" s="24" t="s">
        <v>7</v>
      </c>
      <c r="J116" s="19" t="s">
        <v>8</v>
      </c>
      <c r="K116" s="19" t="s">
        <v>12</v>
      </c>
      <c r="L116" s="23" t="s">
        <v>6</v>
      </c>
      <c r="M116" s="24" t="s">
        <v>7</v>
      </c>
      <c r="N116" s="19" t="s">
        <v>8</v>
      </c>
    </row>
    <row r="117" spans="1:15" ht="13.8" thickBot="1" x14ac:dyDescent="0.3">
      <c r="A117" s="25">
        <v>1</v>
      </c>
      <c r="B117" s="25">
        <v>2</v>
      </c>
      <c r="C117" s="25">
        <v>3</v>
      </c>
      <c r="D117" s="25">
        <v>4</v>
      </c>
      <c r="E117" s="25">
        <v>5</v>
      </c>
      <c r="F117" s="25" t="s">
        <v>17</v>
      </c>
      <c r="G117" s="25">
        <v>7</v>
      </c>
      <c r="H117" s="25">
        <v>8</v>
      </c>
      <c r="I117" s="25">
        <v>9</v>
      </c>
      <c r="J117" s="25" t="s">
        <v>18</v>
      </c>
      <c r="K117" s="25">
        <v>11</v>
      </c>
      <c r="L117" s="25">
        <v>12</v>
      </c>
      <c r="M117" s="25">
        <v>13</v>
      </c>
      <c r="N117" s="25" t="s">
        <v>19</v>
      </c>
    </row>
    <row r="118" spans="1:15" ht="13.8" thickTop="1" x14ac:dyDescent="0.25">
      <c r="A118" s="63">
        <v>4000</v>
      </c>
      <c r="B118" s="16" t="s">
        <v>57</v>
      </c>
      <c r="C118" s="33" t="s">
        <v>203</v>
      </c>
      <c r="D118" s="33" t="s">
        <v>203</v>
      </c>
      <c r="E118" s="33" t="s">
        <v>203</v>
      </c>
      <c r="F118" s="33" t="s">
        <v>203</v>
      </c>
      <c r="G118" s="33" t="s">
        <v>203</v>
      </c>
      <c r="H118" s="33" t="s">
        <v>203</v>
      </c>
      <c r="I118" s="33" t="s">
        <v>203</v>
      </c>
      <c r="J118" s="33" t="s">
        <v>203</v>
      </c>
      <c r="K118" s="33" t="s">
        <v>203</v>
      </c>
      <c r="L118" s="33" t="s">
        <v>203</v>
      </c>
      <c r="M118" s="33" t="s">
        <v>203</v>
      </c>
      <c r="N118" s="33" t="s">
        <v>203</v>
      </c>
    </row>
    <row r="119" spans="1:15" x14ac:dyDescent="0.25">
      <c r="A119" s="63">
        <v>4100</v>
      </c>
      <c r="B119" s="16" t="s">
        <v>58</v>
      </c>
      <c r="C119" s="33" t="s">
        <v>203</v>
      </c>
      <c r="D119" s="33" t="s">
        <v>203</v>
      </c>
      <c r="E119" s="33" t="s">
        <v>203</v>
      </c>
      <c r="F119" s="33" t="s">
        <v>203</v>
      </c>
      <c r="G119" s="33" t="s">
        <v>203</v>
      </c>
      <c r="H119" s="33" t="s">
        <v>203</v>
      </c>
      <c r="I119" s="33" t="s">
        <v>203</v>
      </c>
      <c r="J119" s="33" t="s">
        <v>203</v>
      </c>
      <c r="K119" s="33" t="s">
        <v>203</v>
      </c>
      <c r="L119" s="33" t="s">
        <v>203</v>
      </c>
      <c r="M119" s="33" t="s">
        <v>203</v>
      </c>
      <c r="N119" s="33" t="s">
        <v>203</v>
      </c>
    </row>
    <row r="120" spans="1:15" x14ac:dyDescent="0.25">
      <c r="A120" s="17" t="s">
        <v>55</v>
      </c>
      <c r="B120" s="18" t="s">
        <v>56</v>
      </c>
      <c r="C120" s="33" t="s">
        <v>203</v>
      </c>
      <c r="D120" s="33" t="s">
        <v>203</v>
      </c>
      <c r="E120" s="33" t="s">
        <v>203</v>
      </c>
      <c r="F120" s="33" t="s">
        <v>203</v>
      </c>
      <c r="G120" s="33" t="s">
        <v>203</v>
      </c>
      <c r="H120" s="33" t="s">
        <v>203</v>
      </c>
      <c r="I120" s="33" t="s">
        <v>203</v>
      </c>
      <c r="J120" s="33" t="s">
        <v>203</v>
      </c>
      <c r="K120" s="33" t="s">
        <v>203</v>
      </c>
      <c r="L120" s="33" t="s">
        <v>203</v>
      </c>
      <c r="M120" s="33" t="s">
        <v>203</v>
      </c>
      <c r="N120" s="33" t="s">
        <v>203</v>
      </c>
    </row>
    <row r="121" spans="1:15" x14ac:dyDescent="0.25">
      <c r="A121" s="17"/>
      <c r="B121" s="18" t="s">
        <v>1</v>
      </c>
      <c r="C121" s="33" t="s">
        <v>203</v>
      </c>
      <c r="D121" s="33" t="s">
        <v>203</v>
      </c>
      <c r="E121" s="33" t="s">
        <v>203</v>
      </c>
      <c r="F121" s="33" t="s">
        <v>203</v>
      </c>
      <c r="G121" s="33" t="s">
        <v>203</v>
      </c>
      <c r="H121" s="33" t="s">
        <v>203</v>
      </c>
      <c r="I121" s="33" t="s">
        <v>203</v>
      </c>
      <c r="J121" s="33" t="s">
        <v>203</v>
      </c>
      <c r="K121" s="33" t="s">
        <v>203</v>
      </c>
      <c r="L121" s="33" t="s">
        <v>203</v>
      </c>
      <c r="M121" s="33" t="s">
        <v>203</v>
      </c>
      <c r="N121" s="33" t="s">
        <v>203</v>
      </c>
    </row>
    <row r="122" spans="1:15" s="6" customFormat="1" x14ac:dyDescent="0.25">
      <c r="A122" s="29"/>
      <c r="B122" s="9" t="s">
        <v>99</v>
      </c>
      <c r="C122" s="33" t="s">
        <v>203</v>
      </c>
      <c r="D122" s="33" t="s">
        <v>203</v>
      </c>
      <c r="E122" s="33" t="s">
        <v>203</v>
      </c>
      <c r="F122" s="33" t="s">
        <v>203</v>
      </c>
      <c r="G122" s="33" t="s">
        <v>203</v>
      </c>
      <c r="H122" s="33" t="s">
        <v>203</v>
      </c>
      <c r="I122" s="33" t="s">
        <v>203</v>
      </c>
      <c r="J122" s="33" t="s">
        <v>203</v>
      </c>
      <c r="K122" s="33" t="s">
        <v>203</v>
      </c>
      <c r="L122" s="33" t="s">
        <v>203</v>
      </c>
      <c r="M122" s="33" t="s">
        <v>203</v>
      </c>
      <c r="N122" s="33" t="s">
        <v>203</v>
      </c>
    </row>
    <row r="124" spans="1:15" ht="15.6" x14ac:dyDescent="0.3">
      <c r="A124" s="72" t="s">
        <v>175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5" x14ac:dyDescent="0.25">
      <c r="J125" s="11" t="s">
        <v>121</v>
      </c>
    </row>
    <row r="126" spans="1:15" ht="12.75" customHeight="1" x14ac:dyDescent="0.25">
      <c r="A126" s="213" t="s">
        <v>15</v>
      </c>
      <c r="B126" s="213" t="s">
        <v>0</v>
      </c>
      <c r="C126" s="210" t="s">
        <v>124</v>
      </c>
      <c r="D126" s="211"/>
      <c r="E126" s="211"/>
      <c r="F126" s="212"/>
      <c r="G126" s="210" t="s">
        <v>130</v>
      </c>
      <c r="H126" s="211"/>
      <c r="I126" s="211"/>
      <c r="J126" s="212"/>
    </row>
    <row r="127" spans="1:15" ht="36.75" customHeight="1" x14ac:dyDescent="0.25">
      <c r="A127" s="214"/>
      <c r="B127" s="214"/>
      <c r="C127" s="19" t="s">
        <v>12</v>
      </c>
      <c r="D127" s="23" t="s">
        <v>11</v>
      </c>
      <c r="E127" s="24" t="s">
        <v>7</v>
      </c>
      <c r="F127" s="19" t="s">
        <v>8</v>
      </c>
      <c r="G127" s="19" t="s">
        <v>12</v>
      </c>
      <c r="H127" s="19" t="s">
        <v>11</v>
      </c>
      <c r="I127" s="70" t="s">
        <v>7</v>
      </c>
      <c r="J127" s="19" t="s">
        <v>8</v>
      </c>
    </row>
    <row r="128" spans="1:15" x14ac:dyDescent="0.25">
      <c r="A128" s="87">
        <v>1</v>
      </c>
      <c r="B128" s="93">
        <v>2</v>
      </c>
      <c r="C128" s="87">
        <v>3</v>
      </c>
      <c r="D128" s="87">
        <v>4</v>
      </c>
      <c r="E128" s="87">
        <v>5</v>
      </c>
      <c r="F128" s="87" t="s">
        <v>17</v>
      </c>
      <c r="G128" s="87">
        <v>7</v>
      </c>
      <c r="H128" s="87">
        <v>8</v>
      </c>
      <c r="I128" s="87">
        <v>9</v>
      </c>
      <c r="J128" s="87" t="s">
        <v>18</v>
      </c>
    </row>
    <row r="129" spans="1:10" x14ac:dyDescent="0.25">
      <c r="A129" s="112" t="s">
        <v>10</v>
      </c>
      <c r="B129" s="119" t="s">
        <v>213</v>
      </c>
      <c r="C129" s="102">
        <v>1217800</v>
      </c>
      <c r="D129" s="102" t="s">
        <v>203</v>
      </c>
      <c r="E129" s="102" t="s">
        <v>203</v>
      </c>
      <c r="F129" s="102">
        <v>1217800</v>
      </c>
      <c r="G129" s="102">
        <f>G130</f>
        <v>1220199.8</v>
      </c>
      <c r="H129" s="102" t="s">
        <v>203</v>
      </c>
      <c r="I129" s="102" t="s">
        <v>203</v>
      </c>
      <c r="J129" s="102">
        <f>G129</f>
        <v>1220199.8</v>
      </c>
    </row>
    <row r="130" spans="1:10" ht="20.399999999999999" x14ac:dyDescent="0.25">
      <c r="A130" s="118" t="s">
        <v>214</v>
      </c>
      <c r="B130" s="115" t="s">
        <v>215</v>
      </c>
      <c r="C130" s="102">
        <f>C131+C141+C162</f>
        <v>1217800</v>
      </c>
      <c r="D130" s="102" t="s">
        <v>203</v>
      </c>
      <c r="E130" s="102" t="s">
        <v>203</v>
      </c>
      <c r="F130" s="102">
        <f>F131+F141+F162</f>
        <v>1217800</v>
      </c>
      <c r="G130" s="102">
        <f>G131+G141+G162</f>
        <v>1220199.8</v>
      </c>
      <c r="H130" s="102" t="s">
        <v>203</v>
      </c>
      <c r="I130" s="102" t="s">
        <v>203</v>
      </c>
      <c r="J130" s="102">
        <f t="shared" ref="J130:J160" si="1">G130</f>
        <v>1220199.8</v>
      </c>
    </row>
    <row r="131" spans="1:10" ht="20.399999999999999" x14ac:dyDescent="0.25">
      <c r="A131" s="118" t="s">
        <v>216</v>
      </c>
      <c r="B131" s="115" t="s">
        <v>51</v>
      </c>
      <c r="C131" s="102">
        <f>C132+C136</f>
        <v>1176700</v>
      </c>
      <c r="D131" s="102" t="s">
        <v>203</v>
      </c>
      <c r="E131" s="102" t="s">
        <v>203</v>
      </c>
      <c r="F131" s="102">
        <f>F132+F136</f>
        <v>1176700</v>
      </c>
      <c r="G131" s="102">
        <f>G132+G136</f>
        <v>1176700</v>
      </c>
      <c r="H131" s="102" t="s">
        <v>203</v>
      </c>
      <c r="I131" s="102" t="s">
        <v>203</v>
      </c>
      <c r="J131" s="102">
        <f t="shared" si="1"/>
        <v>1176700</v>
      </c>
    </row>
    <row r="132" spans="1:10" x14ac:dyDescent="0.25">
      <c r="A132" s="114" t="s">
        <v>217</v>
      </c>
      <c r="B132" s="121" t="s">
        <v>52</v>
      </c>
      <c r="C132" s="102">
        <v>964500</v>
      </c>
      <c r="D132" s="102" t="s">
        <v>203</v>
      </c>
      <c r="E132" s="102" t="s">
        <v>203</v>
      </c>
      <c r="F132" s="102">
        <v>964500</v>
      </c>
      <c r="G132" s="102">
        <v>964500</v>
      </c>
      <c r="H132" s="102" t="s">
        <v>203</v>
      </c>
      <c r="I132" s="102" t="s">
        <v>203</v>
      </c>
      <c r="J132" s="102">
        <f t="shared" si="1"/>
        <v>964500</v>
      </c>
    </row>
    <row r="133" spans="1:10" x14ac:dyDescent="0.25">
      <c r="A133" s="114" t="s">
        <v>218</v>
      </c>
      <c r="B133" s="115" t="s">
        <v>219</v>
      </c>
      <c r="C133" s="102" t="s">
        <v>203</v>
      </c>
      <c r="D133" s="102" t="s">
        <v>203</v>
      </c>
      <c r="E133" s="102" t="s">
        <v>203</v>
      </c>
      <c r="F133" s="102" t="s">
        <v>203</v>
      </c>
      <c r="G133" s="102" t="s">
        <v>203</v>
      </c>
      <c r="H133" s="102" t="s">
        <v>203</v>
      </c>
      <c r="I133" s="102" t="s">
        <v>203</v>
      </c>
      <c r="J133" s="102" t="str">
        <f t="shared" si="1"/>
        <v>-</v>
      </c>
    </row>
    <row r="134" spans="1:10" ht="20.399999999999999" x14ac:dyDescent="0.25">
      <c r="A134" s="114" t="s">
        <v>220</v>
      </c>
      <c r="B134" s="115" t="s">
        <v>221</v>
      </c>
      <c r="C134" s="102" t="s">
        <v>203</v>
      </c>
      <c r="D134" s="102" t="s">
        <v>203</v>
      </c>
      <c r="E134" s="102" t="s">
        <v>203</v>
      </c>
      <c r="F134" s="102" t="s">
        <v>203</v>
      </c>
      <c r="G134" s="102" t="s">
        <v>203</v>
      </c>
      <c r="H134" s="102" t="s">
        <v>203</v>
      </c>
      <c r="I134" s="102" t="s">
        <v>203</v>
      </c>
      <c r="J134" s="102" t="str">
        <f t="shared" si="1"/>
        <v>-</v>
      </c>
    </row>
    <row r="135" spans="1:10" x14ac:dyDescent="0.25">
      <c r="A135" s="112" t="s">
        <v>222</v>
      </c>
      <c r="B135" s="113" t="s">
        <v>223</v>
      </c>
      <c r="C135" s="102" t="s">
        <v>203</v>
      </c>
      <c r="D135" s="102" t="s">
        <v>203</v>
      </c>
      <c r="E135" s="102" t="s">
        <v>203</v>
      </c>
      <c r="F135" s="102" t="s">
        <v>203</v>
      </c>
      <c r="G135" s="102" t="s">
        <v>203</v>
      </c>
      <c r="H135" s="102" t="s">
        <v>203</v>
      </c>
      <c r="I135" s="102" t="s">
        <v>203</v>
      </c>
      <c r="J135" s="102" t="str">
        <f>G135</f>
        <v>-</v>
      </c>
    </row>
    <row r="136" spans="1:10" x14ac:dyDescent="0.25">
      <c r="A136" s="114" t="s">
        <v>224</v>
      </c>
      <c r="B136" s="115" t="s">
        <v>225</v>
      </c>
      <c r="C136" s="102">
        <v>212200</v>
      </c>
      <c r="D136" s="102" t="s">
        <v>203</v>
      </c>
      <c r="E136" s="102" t="s">
        <v>203</v>
      </c>
      <c r="F136" s="102">
        <v>212200</v>
      </c>
      <c r="G136" s="102">
        <v>212200</v>
      </c>
      <c r="H136" s="102" t="s">
        <v>203</v>
      </c>
      <c r="I136" s="102" t="s">
        <v>203</v>
      </c>
      <c r="J136" s="102">
        <f>G136</f>
        <v>212200</v>
      </c>
    </row>
    <row r="137" spans="1:10" x14ac:dyDescent="0.25">
      <c r="A137" s="114" t="s">
        <v>226</v>
      </c>
      <c r="B137" s="115" t="s">
        <v>227</v>
      </c>
      <c r="C137" s="102" t="s">
        <v>203</v>
      </c>
      <c r="D137" s="102" t="s">
        <v>203</v>
      </c>
      <c r="E137" s="102" t="s">
        <v>203</v>
      </c>
      <c r="F137" s="102" t="s">
        <v>203</v>
      </c>
      <c r="G137" s="102" t="s">
        <v>203</v>
      </c>
      <c r="H137" s="102" t="s">
        <v>203</v>
      </c>
      <c r="I137" s="102" t="s">
        <v>203</v>
      </c>
      <c r="J137" s="102" t="str">
        <f t="shared" si="1"/>
        <v>-</v>
      </c>
    </row>
    <row r="138" spans="1:10" ht="20.399999999999999" x14ac:dyDescent="0.25">
      <c r="A138" s="114" t="s">
        <v>228</v>
      </c>
      <c r="B138" s="115" t="s">
        <v>229</v>
      </c>
      <c r="C138" s="102" t="s">
        <v>203</v>
      </c>
      <c r="D138" s="102" t="s">
        <v>203</v>
      </c>
      <c r="E138" s="102" t="s">
        <v>203</v>
      </c>
      <c r="F138" s="102" t="s">
        <v>203</v>
      </c>
      <c r="G138" s="102" t="s">
        <v>203</v>
      </c>
      <c r="H138" s="102" t="s">
        <v>203</v>
      </c>
      <c r="I138" s="102" t="s">
        <v>203</v>
      </c>
      <c r="J138" s="102" t="str">
        <f t="shared" si="1"/>
        <v>-</v>
      </c>
    </row>
    <row r="139" spans="1:10" x14ac:dyDescent="0.25">
      <c r="A139" s="114" t="s">
        <v>230</v>
      </c>
      <c r="B139" s="115" t="s">
        <v>231</v>
      </c>
      <c r="C139" s="102" t="s">
        <v>203</v>
      </c>
      <c r="D139" s="102" t="s">
        <v>203</v>
      </c>
      <c r="E139" s="102" t="s">
        <v>203</v>
      </c>
      <c r="F139" s="102" t="s">
        <v>203</v>
      </c>
      <c r="G139" s="102" t="s">
        <v>203</v>
      </c>
      <c r="H139" s="102" t="s">
        <v>203</v>
      </c>
      <c r="I139" s="102" t="s">
        <v>203</v>
      </c>
      <c r="J139" s="102" t="str">
        <f t="shared" si="1"/>
        <v>-</v>
      </c>
    </row>
    <row r="140" spans="1:10" x14ac:dyDescent="0.25">
      <c r="A140" s="114" t="s">
        <v>232</v>
      </c>
      <c r="B140" s="115" t="s">
        <v>233</v>
      </c>
      <c r="C140" s="171"/>
      <c r="D140" s="171"/>
      <c r="E140" s="171"/>
      <c r="F140" s="171"/>
      <c r="G140" s="171"/>
      <c r="H140" s="171"/>
      <c r="I140" s="171"/>
      <c r="J140" s="102">
        <f t="shared" si="1"/>
        <v>0</v>
      </c>
    </row>
    <row r="141" spans="1:10" x14ac:dyDescent="0.25">
      <c r="A141" s="114" t="s">
        <v>234</v>
      </c>
      <c r="B141" s="115" t="s">
        <v>235</v>
      </c>
      <c r="C141" s="102">
        <f>35000*1.07</f>
        <v>37450</v>
      </c>
      <c r="D141" s="102" t="s">
        <v>203</v>
      </c>
      <c r="E141" s="102" t="s">
        <v>203</v>
      </c>
      <c r="F141" s="102">
        <f>35000*1.07</f>
        <v>37450</v>
      </c>
      <c r="G141" s="102">
        <f>35000*1.07*1.058</f>
        <v>39622.1</v>
      </c>
      <c r="H141" s="102" t="s">
        <v>203</v>
      </c>
      <c r="I141" s="102" t="s">
        <v>203</v>
      </c>
      <c r="J141" s="102">
        <f t="shared" si="1"/>
        <v>39622.1</v>
      </c>
    </row>
    <row r="142" spans="1:10" x14ac:dyDescent="0.25">
      <c r="A142" s="114" t="s">
        <v>236</v>
      </c>
      <c r="B142" s="115" t="s">
        <v>237</v>
      </c>
      <c r="C142" s="102" t="s">
        <v>203</v>
      </c>
      <c r="D142" s="102" t="s">
        <v>203</v>
      </c>
      <c r="E142" s="102" t="s">
        <v>203</v>
      </c>
      <c r="F142" s="102" t="s">
        <v>203</v>
      </c>
      <c r="G142" s="102" t="s">
        <v>203</v>
      </c>
      <c r="H142" s="102" t="s">
        <v>203</v>
      </c>
      <c r="I142" s="102" t="s">
        <v>203</v>
      </c>
      <c r="J142" s="102" t="str">
        <f t="shared" si="1"/>
        <v>-</v>
      </c>
    </row>
    <row r="143" spans="1:10" ht="20.399999999999999" x14ac:dyDescent="0.25">
      <c r="A143" s="114" t="s">
        <v>238</v>
      </c>
      <c r="B143" s="115" t="s">
        <v>239</v>
      </c>
      <c r="C143" s="102" t="s">
        <v>203</v>
      </c>
      <c r="D143" s="102" t="s">
        <v>203</v>
      </c>
      <c r="E143" s="102" t="s">
        <v>203</v>
      </c>
      <c r="F143" s="102" t="s">
        <v>203</v>
      </c>
      <c r="G143" s="102" t="s">
        <v>203</v>
      </c>
      <c r="H143" s="102" t="s">
        <v>203</v>
      </c>
      <c r="I143" s="102" t="s">
        <v>203</v>
      </c>
      <c r="J143" s="102" t="str">
        <f t="shared" si="1"/>
        <v>-</v>
      </c>
    </row>
    <row r="144" spans="1:10" x14ac:dyDescent="0.25">
      <c r="A144" s="114" t="s">
        <v>240</v>
      </c>
      <c r="B144" s="115" t="s">
        <v>241</v>
      </c>
      <c r="C144" s="102" t="s">
        <v>203</v>
      </c>
      <c r="D144" s="102" t="s">
        <v>203</v>
      </c>
      <c r="E144" s="102" t="s">
        <v>203</v>
      </c>
      <c r="F144" s="102" t="s">
        <v>203</v>
      </c>
      <c r="G144" s="102" t="s">
        <v>203</v>
      </c>
      <c r="H144" s="102" t="s">
        <v>203</v>
      </c>
      <c r="I144" s="102" t="s">
        <v>203</v>
      </c>
      <c r="J144" s="102" t="str">
        <f t="shared" si="1"/>
        <v>-</v>
      </c>
    </row>
    <row r="145" spans="1:10" x14ac:dyDescent="0.25">
      <c r="A145" s="114" t="s">
        <v>242</v>
      </c>
      <c r="B145" s="115" t="s">
        <v>243</v>
      </c>
      <c r="C145" s="102" t="s">
        <v>203</v>
      </c>
      <c r="D145" s="102" t="s">
        <v>203</v>
      </c>
      <c r="E145" s="102" t="s">
        <v>203</v>
      </c>
      <c r="F145" s="102" t="s">
        <v>203</v>
      </c>
      <c r="G145" s="102" t="s">
        <v>203</v>
      </c>
      <c r="H145" s="102" t="s">
        <v>203</v>
      </c>
      <c r="I145" s="102" t="s">
        <v>203</v>
      </c>
      <c r="J145" s="102" t="str">
        <f t="shared" si="1"/>
        <v>-</v>
      </c>
    </row>
    <row r="146" spans="1:10" x14ac:dyDescent="0.25">
      <c r="A146" s="114" t="s">
        <v>244</v>
      </c>
      <c r="B146" s="115" t="s">
        <v>245</v>
      </c>
      <c r="C146" s="102" t="s">
        <v>203</v>
      </c>
      <c r="D146" s="102" t="s">
        <v>203</v>
      </c>
      <c r="E146" s="102" t="s">
        <v>203</v>
      </c>
      <c r="F146" s="102" t="s">
        <v>203</v>
      </c>
      <c r="G146" s="102" t="s">
        <v>203</v>
      </c>
      <c r="H146" s="102" t="s">
        <v>203</v>
      </c>
      <c r="I146" s="102" t="s">
        <v>203</v>
      </c>
      <c r="J146" s="102" t="str">
        <f t="shared" si="1"/>
        <v>-</v>
      </c>
    </row>
    <row r="147" spans="1:10" x14ac:dyDescent="0.25">
      <c r="A147" s="114" t="s">
        <v>246</v>
      </c>
      <c r="B147" s="115" t="s">
        <v>247</v>
      </c>
      <c r="C147" s="102" t="s">
        <v>203</v>
      </c>
      <c r="D147" s="102" t="s">
        <v>203</v>
      </c>
      <c r="E147" s="102" t="s">
        <v>203</v>
      </c>
      <c r="F147" s="102" t="s">
        <v>203</v>
      </c>
      <c r="G147" s="102" t="s">
        <v>203</v>
      </c>
      <c r="H147" s="102" t="s">
        <v>203</v>
      </c>
      <c r="I147" s="102" t="s">
        <v>203</v>
      </c>
      <c r="J147" s="102" t="str">
        <f t="shared" si="1"/>
        <v>-</v>
      </c>
    </row>
    <row r="148" spans="1:10" ht="20.399999999999999" x14ac:dyDescent="0.25">
      <c r="A148" s="114">
        <v>2280</v>
      </c>
      <c r="B148" s="115" t="s">
        <v>248</v>
      </c>
      <c r="C148" s="102" t="s">
        <v>203</v>
      </c>
      <c r="D148" s="102" t="s">
        <v>203</v>
      </c>
      <c r="E148" s="102" t="s">
        <v>203</v>
      </c>
      <c r="F148" s="102" t="s">
        <v>203</v>
      </c>
      <c r="G148" s="102" t="s">
        <v>203</v>
      </c>
      <c r="H148" s="102" t="s">
        <v>203</v>
      </c>
      <c r="I148" s="102" t="s">
        <v>203</v>
      </c>
      <c r="J148" s="102" t="str">
        <f t="shared" si="1"/>
        <v>-</v>
      </c>
    </row>
    <row r="149" spans="1:10" ht="30.6" x14ac:dyDescent="0.25">
      <c r="A149" s="114">
        <v>2281</v>
      </c>
      <c r="B149" s="115" t="s">
        <v>249</v>
      </c>
      <c r="C149" s="102" t="s">
        <v>203</v>
      </c>
      <c r="D149" s="102" t="s">
        <v>203</v>
      </c>
      <c r="E149" s="102" t="s">
        <v>203</v>
      </c>
      <c r="F149" s="102" t="s">
        <v>203</v>
      </c>
      <c r="G149" s="102" t="s">
        <v>203</v>
      </c>
      <c r="H149" s="102" t="s">
        <v>203</v>
      </c>
      <c r="I149" s="102" t="s">
        <v>203</v>
      </c>
      <c r="J149" s="102" t="str">
        <f t="shared" si="1"/>
        <v>-</v>
      </c>
    </row>
    <row r="150" spans="1:10" ht="30.6" x14ac:dyDescent="0.25">
      <c r="A150" s="114">
        <v>2282</v>
      </c>
      <c r="B150" s="115" t="s">
        <v>250</v>
      </c>
      <c r="C150" s="102" t="s">
        <v>203</v>
      </c>
      <c r="D150" s="102" t="s">
        <v>203</v>
      </c>
      <c r="E150" s="102" t="s">
        <v>203</v>
      </c>
      <c r="F150" s="102" t="s">
        <v>203</v>
      </c>
      <c r="G150" s="102" t="s">
        <v>203</v>
      </c>
      <c r="H150" s="102" t="s">
        <v>203</v>
      </c>
      <c r="I150" s="102" t="s">
        <v>203</v>
      </c>
      <c r="J150" s="102" t="str">
        <f t="shared" si="1"/>
        <v>-</v>
      </c>
    </row>
    <row r="151" spans="1:10" x14ac:dyDescent="0.25">
      <c r="A151" s="112">
        <v>2400</v>
      </c>
      <c r="B151" s="113" t="s">
        <v>251</v>
      </c>
      <c r="C151" s="102" t="s">
        <v>203</v>
      </c>
      <c r="D151" s="102" t="s">
        <v>203</v>
      </c>
      <c r="E151" s="102" t="s">
        <v>203</v>
      </c>
      <c r="F151" s="102" t="s">
        <v>203</v>
      </c>
      <c r="G151" s="102" t="s">
        <v>203</v>
      </c>
      <c r="H151" s="102" t="s">
        <v>203</v>
      </c>
      <c r="I151" s="102" t="s">
        <v>203</v>
      </c>
      <c r="J151" s="102" t="str">
        <f t="shared" si="1"/>
        <v>-</v>
      </c>
    </row>
    <row r="152" spans="1:10" ht="20.399999999999999" x14ac:dyDescent="0.25">
      <c r="A152" s="114">
        <v>2410</v>
      </c>
      <c r="B152" s="115" t="s">
        <v>252</v>
      </c>
      <c r="C152" s="102" t="s">
        <v>203</v>
      </c>
      <c r="D152" s="102" t="s">
        <v>203</v>
      </c>
      <c r="E152" s="102" t="s">
        <v>203</v>
      </c>
      <c r="F152" s="102" t="s">
        <v>203</v>
      </c>
      <c r="G152" s="102" t="s">
        <v>203</v>
      </c>
      <c r="H152" s="102" t="s">
        <v>203</v>
      </c>
      <c r="I152" s="102" t="s">
        <v>203</v>
      </c>
      <c r="J152" s="102" t="str">
        <f t="shared" si="1"/>
        <v>-</v>
      </c>
    </row>
    <row r="153" spans="1:10" ht="20.399999999999999" x14ac:dyDescent="0.25">
      <c r="A153" s="114">
        <v>2420</v>
      </c>
      <c r="B153" s="115" t="s">
        <v>253</v>
      </c>
      <c r="C153" s="102" t="s">
        <v>203</v>
      </c>
      <c r="D153" s="102" t="s">
        <v>203</v>
      </c>
      <c r="E153" s="102" t="s">
        <v>203</v>
      </c>
      <c r="F153" s="102" t="s">
        <v>203</v>
      </c>
      <c r="G153" s="102" t="s">
        <v>203</v>
      </c>
      <c r="H153" s="102" t="s">
        <v>203</v>
      </c>
      <c r="I153" s="102" t="s">
        <v>203</v>
      </c>
      <c r="J153" s="102" t="str">
        <f t="shared" si="1"/>
        <v>-</v>
      </c>
    </row>
    <row r="154" spans="1:10" x14ac:dyDescent="0.25">
      <c r="A154" s="112">
        <v>2600</v>
      </c>
      <c r="B154" s="113" t="s">
        <v>254</v>
      </c>
      <c r="C154" s="102" t="s">
        <v>203</v>
      </c>
      <c r="D154" s="102" t="s">
        <v>203</v>
      </c>
      <c r="E154" s="102" t="s">
        <v>203</v>
      </c>
      <c r="F154" s="102" t="s">
        <v>203</v>
      </c>
      <c r="G154" s="102" t="s">
        <v>203</v>
      </c>
      <c r="H154" s="102" t="s">
        <v>203</v>
      </c>
      <c r="I154" s="102" t="s">
        <v>203</v>
      </c>
      <c r="J154" s="102" t="str">
        <f t="shared" si="1"/>
        <v>-</v>
      </c>
    </row>
    <row r="155" spans="1:10" ht="20.399999999999999" x14ac:dyDescent="0.25">
      <c r="A155" s="114">
        <v>2610</v>
      </c>
      <c r="B155" s="115" t="s">
        <v>255</v>
      </c>
      <c r="C155" s="102" t="s">
        <v>203</v>
      </c>
      <c r="D155" s="102" t="s">
        <v>203</v>
      </c>
      <c r="E155" s="102" t="s">
        <v>203</v>
      </c>
      <c r="F155" s="102" t="s">
        <v>203</v>
      </c>
      <c r="G155" s="102" t="s">
        <v>203</v>
      </c>
      <c r="H155" s="102" t="s">
        <v>203</v>
      </c>
      <c r="I155" s="102" t="s">
        <v>203</v>
      </c>
      <c r="J155" s="102" t="str">
        <f t="shared" si="1"/>
        <v>-</v>
      </c>
    </row>
    <row r="156" spans="1:10" ht="20.399999999999999" x14ac:dyDescent="0.25">
      <c r="A156" s="114">
        <v>2620</v>
      </c>
      <c r="B156" s="115" t="s">
        <v>256</v>
      </c>
      <c r="C156" s="102" t="s">
        <v>203</v>
      </c>
      <c r="D156" s="102" t="s">
        <v>203</v>
      </c>
      <c r="E156" s="102" t="s">
        <v>203</v>
      </c>
      <c r="F156" s="102" t="s">
        <v>203</v>
      </c>
      <c r="G156" s="102" t="s">
        <v>203</v>
      </c>
      <c r="H156" s="102" t="s">
        <v>203</v>
      </c>
      <c r="I156" s="102" t="s">
        <v>203</v>
      </c>
      <c r="J156" s="102" t="str">
        <f t="shared" si="1"/>
        <v>-</v>
      </c>
    </row>
    <row r="157" spans="1:10" ht="20.399999999999999" x14ac:dyDescent="0.25">
      <c r="A157" s="114">
        <v>2630</v>
      </c>
      <c r="B157" s="115" t="s">
        <v>257</v>
      </c>
      <c r="C157" s="102" t="s">
        <v>203</v>
      </c>
      <c r="D157" s="102" t="s">
        <v>203</v>
      </c>
      <c r="E157" s="102" t="s">
        <v>203</v>
      </c>
      <c r="F157" s="102" t="s">
        <v>203</v>
      </c>
      <c r="G157" s="102" t="s">
        <v>203</v>
      </c>
      <c r="H157" s="102" t="s">
        <v>203</v>
      </c>
      <c r="I157" s="102" t="s">
        <v>203</v>
      </c>
      <c r="J157" s="102" t="str">
        <f t="shared" si="1"/>
        <v>-</v>
      </c>
    </row>
    <row r="158" spans="1:10" x14ac:dyDescent="0.25">
      <c r="A158" s="112">
        <v>2700</v>
      </c>
      <c r="B158" s="113" t="s">
        <v>258</v>
      </c>
      <c r="C158" s="102" t="s">
        <v>203</v>
      </c>
      <c r="D158" s="102" t="s">
        <v>203</v>
      </c>
      <c r="E158" s="102" t="s">
        <v>203</v>
      </c>
      <c r="F158" s="102" t="s">
        <v>203</v>
      </c>
      <c r="G158" s="102" t="s">
        <v>203</v>
      </c>
      <c r="H158" s="102" t="s">
        <v>203</v>
      </c>
      <c r="I158" s="102" t="s">
        <v>203</v>
      </c>
      <c r="J158" s="102" t="str">
        <f t="shared" si="1"/>
        <v>-</v>
      </c>
    </row>
    <row r="159" spans="1:10" x14ac:dyDescent="0.25">
      <c r="A159" s="114">
        <v>2710</v>
      </c>
      <c r="B159" s="115" t="s">
        <v>259</v>
      </c>
      <c r="C159" s="102" t="s">
        <v>203</v>
      </c>
      <c r="D159" s="102" t="s">
        <v>203</v>
      </c>
      <c r="E159" s="102" t="s">
        <v>203</v>
      </c>
      <c r="F159" s="102" t="s">
        <v>203</v>
      </c>
      <c r="G159" s="102" t="s">
        <v>203</v>
      </c>
      <c r="H159" s="102" t="s">
        <v>203</v>
      </c>
      <c r="I159" s="102" t="s">
        <v>203</v>
      </c>
      <c r="J159" s="102" t="str">
        <f t="shared" si="1"/>
        <v>-</v>
      </c>
    </row>
    <row r="160" spans="1:10" x14ac:dyDescent="0.25">
      <c r="A160" s="114">
        <v>2720</v>
      </c>
      <c r="B160" s="115" t="s">
        <v>260</v>
      </c>
      <c r="C160" s="102" t="s">
        <v>203</v>
      </c>
      <c r="D160" s="102" t="s">
        <v>203</v>
      </c>
      <c r="E160" s="102" t="s">
        <v>203</v>
      </c>
      <c r="F160" s="102" t="s">
        <v>203</v>
      </c>
      <c r="G160" s="102" t="s">
        <v>203</v>
      </c>
      <c r="H160" s="102" t="s">
        <v>203</v>
      </c>
      <c r="I160" s="102" t="s">
        <v>203</v>
      </c>
      <c r="J160" s="102" t="str">
        <f t="shared" si="1"/>
        <v>-</v>
      </c>
    </row>
    <row r="161" spans="1:10" x14ac:dyDescent="0.25">
      <c r="A161" s="114">
        <v>2730</v>
      </c>
      <c r="B161" s="115" t="s">
        <v>261</v>
      </c>
      <c r="C161" s="102" t="s">
        <v>203</v>
      </c>
      <c r="D161" s="102" t="s">
        <v>203</v>
      </c>
      <c r="E161" s="102" t="s">
        <v>203</v>
      </c>
      <c r="F161" s="102" t="s">
        <v>203</v>
      </c>
      <c r="G161" s="102" t="s">
        <v>203</v>
      </c>
      <c r="H161" s="102" t="s">
        <v>203</v>
      </c>
      <c r="I161" s="102" t="s">
        <v>203</v>
      </c>
      <c r="J161" s="102" t="str">
        <f>G161</f>
        <v>-</v>
      </c>
    </row>
    <row r="162" spans="1:10" x14ac:dyDescent="0.25">
      <c r="A162" s="112">
        <v>2800</v>
      </c>
      <c r="B162" s="113" t="s">
        <v>262</v>
      </c>
      <c r="C162" s="102">
        <v>3650</v>
      </c>
      <c r="D162" s="102" t="s">
        <v>203</v>
      </c>
      <c r="E162" s="102" t="s">
        <v>203</v>
      </c>
      <c r="F162" s="102">
        <v>3650</v>
      </c>
      <c r="G162" s="102">
        <f>3650*1.058+16</f>
        <v>3877.7000000000003</v>
      </c>
      <c r="H162" s="102" t="s">
        <v>203</v>
      </c>
      <c r="I162" s="102" t="s">
        <v>203</v>
      </c>
      <c r="J162" s="102">
        <f>G162</f>
        <v>3877.7000000000003</v>
      </c>
    </row>
    <row r="163" spans="1:10" x14ac:dyDescent="0.25">
      <c r="A163" s="116"/>
      <c r="B163" s="117" t="s">
        <v>263</v>
      </c>
      <c r="C163" s="102">
        <f>C129</f>
        <v>1217800</v>
      </c>
      <c r="D163" s="102" t="s">
        <v>203</v>
      </c>
      <c r="E163" s="102" t="s">
        <v>203</v>
      </c>
      <c r="F163" s="102">
        <f>F129</f>
        <v>1217800</v>
      </c>
      <c r="G163" s="102">
        <f>G129</f>
        <v>1220199.8</v>
      </c>
      <c r="H163" s="102" t="s">
        <v>203</v>
      </c>
      <c r="I163" s="102" t="s">
        <v>203</v>
      </c>
      <c r="J163" s="102">
        <f>G163</f>
        <v>1220199.8</v>
      </c>
    </row>
    <row r="164" spans="1:10" x14ac:dyDescent="0.25">
      <c r="A164" s="112">
        <v>3000</v>
      </c>
      <c r="B164" s="113" t="s">
        <v>53</v>
      </c>
      <c r="C164" s="102" t="s">
        <v>203</v>
      </c>
      <c r="D164" s="102" t="s">
        <v>203</v>
      </c>
      <c r="E164" s="102" t="s">
        <v>203</v>
      </c>
      <c r="F164" s="102" t="s">
        <v>203</v>
      </c>
      <c r="G164" s="102" t="s">
        <v>203</v>
      </c>
      <c r="H164" s="102" t="s">
        <v>203</v>
      </c>
      <c r="I164" s="102" t="s">
        <v>203</v>
      </c>
      <c r="J164" s="102" t="s">
        <v>203</v>
      </c>
    </row>
    <row r="165" spans="1:10" x14ac:dyDescent="0.25">
      <c r="A165" s="112">
        <v>3100</v>
      </c>
      <c r="B165" s="113" t="s">
        <v>54</v>
      </c>
      <c r="C165" s="102" t="s">
        <v>203</v>
      </c>
      <c r="D165" s="102" t="s">
        <v>203</v>
      </c>
      <c r="E165" s="102" t="s">
        <v>203</v>
      </c>
      <c r="F165" s="102" t="s">
        <v>203</v>
      </c>
      <c r="G165" s="102" t="s">
        <v>203</v>
      </c>
      <c r="H165" s="102" t="s">
        <v>203</v>
      </c>
      <c r="I165" s="102" t="s">
        <v>203</v>
      </c>
      <c r="J165" s="102" t="s">
        <v>203</v>
      </c>
    </row>
    <row r="166" spans="1:10" ht="20.399999999999999" x14ac:dyDescent="0.25">
      <c r="A166" s="114">
        <v>3110</v>
      </c>
      <c r="B166" s="115" t="s">
        <v>264</v>
      </c>
      <c r="C166" s="102" t="s">
        <v>203</v>
      </c>
      <c r="D166" s="102" t="s">
        <v>203</v>
      </c>
      <c r="E166" s="102" t="s">
        <v>203</v>
      </c>
      <c r="F166" s="102" t="s">
        <v>203</v>
      </c>
      <c r="G166" s="102" t="s">
        <v>203</v>
      </c>
      <c r="H166" s="102" t="s">
        <v>203</v>
      </c>
      <c r="I166" s="102" t="s">
        <v>203</v>
      </c>
      <c r="J166" s="102" t="s">
        <v>203</v>
      </c>
    </row>
    <row r="167" spans="1:10" x14ac:dyDescent="0.25">
      <c r="A167" s="114">
        <v>3120</v>
      </c>
      <c r="B167" s="115" t="s">
        <v>265</v>
      </c>
      <c r="C167" s="102" t="s">
        <v>203</v>
      </c>
      <c r="D167" s="102" t="s">
        <v>203</v>
      </c>
      <c r="E167" s="102" t="s">
        <v>203</v>
      </c>
      <c r="F167" s="102" t="s">
        <v>203</v>
      </c>
      <c r="G167" s="102" t="s">
        <v>203</v>
      </c>
      <c r="H167" s="102" t="s">
        <v>203</v>
      </c>
      <c r="I167" s="102" t="s">
        <v>203</v>
      </c>
      <c r="J167" s="102" t="s">
        <v>203</v>
      </c>
    </row>
    <row r="168" spans="1:10" x14ac:dyDescent="0.25">
      <c r="A168" s="114">
        <v>3121</v>
      </c>
      <c r="B168" s="115" t="s">
        <v>266</v>
      </c>
      <c r="C168" s="102" t="s">
        <v>203</v>
      </c>
      <c r="D168" s="102" t="s">
        <v>203</v>
      </c>
      <c r="E168" s="102" t="s">
        <v>203</v>
      </c>
      <c r="F168" s="102" t="s">
        <v>203</v>
      </c>
      <c r="G168" s="102" t="s">
        <v>203</v>
      </c>
      <c r="H168" s="102" t="s">
        <v>203</v>
      </c>
      <c r="I168" s="102" t="s">
        <v>203</v>
      </c>
      <c r="J168" s="102" t="s">
        <v>203</v>
      </c>
    </row>
    <row r="169" spans="1:10" ht="20.399999999999999" x14ac:dyDescent="0.25">
      <c r="A169" s="114">
        <v>3122</v>
      </c>
      <c r="B169" s="115" t="s">
        <v>267</v>
      </c>
      <c r="C169" s="102" t="s">
        <v>203</v>
      </c>
      <c r="D169" s="102" t="s">
        <v>203</v>
      </c>
      <c r="E169" s="102" t="s">
        <v>203</v>
      </c>
      <c r="F169" s="102" t="s">
        <v>203</v>
      </c>
      <c r="G169" s="102" t="s">
        <v>203</v>
      </c>
      <c r="H169" s="102" t="s">
        <v>203</v>
      </c>
      <c r="I169" s="102" t="s">
        <v>203</v>
      </c>
      <c r="J169" s="102" t="s">
        <v>203</v>
      </c>
    </row>
    <row r="170" spans="1:10" x14ac:dyDescent="0.25">
      <c r="A170" s="114">
        <v>3130</v>
      </c>
      <c r="B170" s="115" t="s">
        <v>268</v>
      </c>
      <c r="C170" s="102" t="s">
        <v>203</v>
      </c>
      <c r="D170" s="102" t="s">
        <v>203</v>
      </c>
      <c r="E170" s="102" t="s">
        <v>203</v>
      </c>
      <c r="F170" s="102" t="s">
        <v>203</v>
      </c>
      <c r="G170" s="102" t="s">
        <v>203</v>
      </c>
      <c r="H170" s="102" t="s">
        <v>203</v>
      </c>
      <c r="I170" s="102" t="s">
        <v>203</v>
      </c>
      <c r="J170" s="102" t="s">
        <v>203</v>
      </c>
    </row>
    <row r="171" spans="1:10" ht="20.399999999999999" x14ac:dyDescent="0.25">
      <c r="A171" s="114">
        <v>3131</v>
      </c>
      <c r="B171" s="115" t="s">
        <v>269</v>
      </c>
      <c r="C171" s="102" t="s">
        <v>203</v>
      </c>
      <c r="D171" s="102" t="s">
        <v>203</v>
      </c>
      <c r="E171" s="102" t="s">
        <v>203</v>
      </c>
      <c r="F171" s="102" t="s">
        <v>203</v>
      </c>
      <c r="G171" s="102" t="s">
        <v>203</v>
      </c>
      <c r="H171" s="102" t="s">
        <v>203</v>
      </c>
      <c r="I171" s="102" t="s">
        <v>203</v>
      </c>
      <c r="J171" s="102" t="s">
        <v>203</v>
      </c>
    </row>
    <row r="172" spans="1:10" x14ac:dyDescent="0.25">
      <c r="A172" s="114">
        <v>3132</v>
      </c>
      <c r="B172" s="115" t="s">
        <v>270</v>
      </c>
      <c r="C172" s="102" t="s">
        <v>203</v>
      </c>
      <c r="D172" s="102" t="s">
        <v>203</v>
      </c>
      <c r="E172" s="102" t="s">
        <v>203</v>
      </c>
      <c r="F172" s="102" t="s">
        <v>203</v>
      </c>
      <c r="G172" s="102" t="s">
        <v>203</v>
      </c>
      <c r="H172" s="102" t="s">
        <v>203</v>
      </c>
      <c r="I172" s="102" t="s">
        <v>203</v>
      </c>
      <c r="J172" s="102" t="s">
        <v>203</v>
      </c>
    </row>
    <row r="173" spans="1:10" x14ac:dyDescent="0.25">
      <c r="A173" s="114">
        <v>3140</v>
      </c>
      <c r="B173" s="115" t="s">
        <v>271</v>
      </c>
      <c r="C173" s="102" t="s">
        <v>203</v>
      </c>
      <c r="D173" s="102" t="s">
        <v>203</v>
      </c>
      <c r="E173" s="102" t="s">
        <v>203</v>
      </c>
      <c r="F173" s="102" t="s">
        <v>203</v>
      </c>
      <c r="G173" s="102" t="s">
        <v>203</v>
      </c>
      <c r="H173" s="102" t="s">
        <v>203</v>
      </c>
      <c r="I173" s="102" t="s">
        <v>203</v>
      </c>
      <c r="J173" s="102" t="s">
        <v>203</v>
      </c>
    </row>
    <row r="174" spans="1:10" ht="20.399999999999999" x14ac:dyDescent="0.25">
      <c r="A174" s="114">
        <v>3141</v>
      </c>
      <c r="B174" s="115" t="s">
        <v>272</v>
      </c>
      <c r="C174" s="102" t="s">
        <v>203</v>
      </c>
      <c r="D174" s="102" t="s">
        <v>203</v>
      </c>
      <c r="E174" s="102" t="s">
        <v>203</v>
      </c>
      <c r="F174" s="102" t="s">
        <v>203</v>
      </c>
      <c r="G174" s="102" t="s">
        <v>203</v>
      </c>
      <c r="H174" s="102" t="s">
        <v>203</v>
      </c>
      <c r="I174" s="102" t="s">
        <v>203</v>
      </c>
      <c r="J174" s="102" t="s">
        <v>203</v>
      </c>
    </row>
    <row r="175" spans="1:10" x14ac:dyDescent="0.25">
      <c r="A175" s="114">
        <v>3142</v>
      </c>
      <c r="B175" s="115" t="s">
        <v>273</v>
      </c>
      <c r="C175" s="102" t="s">
        <v>203</v>
      </c>
      <c r="D175" s="102" t="s">
        <v>203</v>
      </c>
      <c r="E175" s="102" t="s">
        <v>203</v>
      </c>
      <c r="F175" s="102" t="s">
        <v>203</v>
      </c>
      <c r="G175" s="102" t="s">
        <v>203</v>
      </c>
      <c r="H175" s="102" t="s">
        <v>203</v>
      </c>
      <c r="I175" s="102" t="s">
        <v>203</v>
      </c>
      <c r="J175" s="102" t="s">
        <v>203</v>
      </c>
    </row>
    <row r="176" spans="1:10" ht="20.399999999999999" x14ac:dyDescent="0.25">
      <c r="A176" s="114">
        <v>3143</v>
      </c>
      <c r="B176" s="115" t="s">
        <v>274</v>
      </c>
      <c r="C176" s="102" t="s">
        <v>203</v>
      </c>
      <c r="D176" s="102" t="s">
        <v>203</v>
      </c>
      <c r="E176" s="102" t="s">
        <v>203</v>
      </c>
      <c r="F176" s="102" t="s">
        <v>203</v>
      </c>
      <c r="G176" s="102" t="s">
        <v>203</v>
      </c>
      <c r="H176" s="102" t="s">
        <v>203</v>
      </c>
      <c r="I176" s="102" t="s">
        <v>203</v>
      </c>
      <c r="J176" s="102" t="s">
        <v>203</v>
      </c>
    </row>
    <row r="177" spans="1:14" x14ac:dyDescent="0.25">
      <c r="A177" s="114">
        <v>3150</v>
      </c>
      <c r="B177" s="115" t="s">
        <v>275</v>
      </c>
      <c r="C177" s="102" t="s">
        <v>203</v>
      </c>
      <c r="D177" s="102" t="s">
        <v>203</v>
      </c>
      <c r="E177" s="102" t="s">
        <v>203</v>
      </c>
      <c r="F177" s="102" t="s">
        <v>203</v>
      </c>
      <c r="G177" s="102" t="s">
        <v>203</v>
      </c>
      <c r="H177" s="102" t="s">
        <v>203</v>
      </c>
      <c r="I177" s="102" t="s">
        <v>203</v>
      </c>
      <c r="J177" s="102" t="s">
        <v>203</v>
      </c>
    </row>
    <row r="178" spans="1:14" x14ac:dyDescent="0.25">
      <c r="A178" s="114">
        <v>3160</v>
      </c>
      <c r="B178" s="115" t="s">
        <v>276</v>
      </c>
      <c r="C178" s="102" t="s">
        <v>203</v>
      </c>
      <c r="D178" s="102" t="s">
        <v>203</v>
      </c>
      <c r="E178" s="102" t="s">
        <v>203</v>
      </c>
      <c r="F178" s="102" t="s">
        <v>203</v>
      </c>
      <c r="G178" s="102" t="s">
        <v>203</v>
      </c>
      <c r="H178" s="102" t="s">
        <v>203</v>
      </c>
      <c r="I178" s="102" t="s">
        <v>203</v>
      </c>
      <c r="J178" s="102" t="s">
        <v>203</v>
      </c>
    </row>
    <row r="179" spans="1:14" x14ac:dyDescent="0.25">
      <c r="A179" s="112">
        <v>3200</v>
      </c>
      <c r="B179" s="113" t="s">
        <v>277</v>
      </c>
      <c r="C179" s="102" t="s">
        <v>203</v>
      </c>
      <c r="D179" s="102" t="s">
        <v>203</v>
      </c>
      <c r="E179" s="102" t="s">
        <v>203</v>
      </c>
      <c r="F179" s="102" t="s">
        <v>203</v>
      </c>
      <c r="G179" s="102" t="s">
        <v>203</v>
      </c>
      <c r="H179" s="102" t="s">
        <v>203</v>
      </c>
      <c r="I179" s="102" t="s">
        <v>203</v>
      </c>
      <c r="J179" s="102" t="s">
        <v>203</v>
      </c>
    </row>
    <row r="180" spans="1:14" ht="20.399999999999999" x14ac:dyDescent="0.25">
      <c r="A180" s="114">
        <v>3210</v>
      </c>
      <c r="B180" s="115" t="s">
        <v>278</v>
      </c>
      <c r="C180" s="102" t="s">
        <v>203</v>
      </c>
      <c r="D180" s="102" t="s">
        <v>203</v>
      </c>
      <c r="E180" s="102" t="s">
        <v>203</v>
      </c>
      <c r="F180" s="102" t="s">
        <v>203</v>
      </c>
      <c r="G180" s="102" t="s">
        <v>203</v>
      </c>
      <c r="H180" s="102" t="s">
        <v>203</v>
      </c>
      <c r="I180" s="102" t="s">
        <v>203</v>
      </c>
      <c r="J180" s="102" t="s">
        <v>203</v>
      </c>
    </row>
    <row r="181" spans="1:14" ht="20.399999999999999" x14ac:dyDescent="0.25">
      <c r="A181" s="114">
        <v>3220</v>
      </c>
      <c r="B181" s="115" t="s">
        <v>279</v>
      </c>
      <c r="C181" s="102" t="s">
        <v>203</v>
      </c>
      <c r="D181" s="102" t="s">
        <v>203</v>
      </c>
      <c r="E181" s="102" t="s">
        <v>203</v>
      </c>
      <c r="F181" s="102" t="s">
        <v>203</v>
      </c>
      <c r="G181" s="102" t="s">
        <v>203</v>
      </c>
      <c r="H181" s="102" t="s">
        <v>203</v>
      </c>
      <c r="I181" s="102" t="s">
        <v>203</v>
      </c>
      <c r="J181" s="102" t="s">
        <v>203</v>
      </c>
    </row>
    <row r="182" spans="1:14" ht="20.399999999999999" x14ac:dyDescent="0.25">
      <c r="A182" s="114">
        <v>3230</v>
      </c>
      <c r="B182" s="115" t="s">
        <v>280</v>
      </c>
      <c r="C182" s="102" t="s">
        <v>203</v>
      </c>
      <c r="D182" s="102" t="s">
        <v>203</v>
      </c>
      <c r="E182" s="102" t="s">
        <v>203</v>
      </c>
      <c r="F182" s="102" t="s">
        <v>203</v>
      </c>
      <c r="G182" s="102" t="s">
        <v>203</v>
      </c>
      <c r="H182" s="102" t="s">
        <v>203</v>
      </c>
      <c r="I182" s="102" t="s">
        <v>203</v>
      </c>
      <c r="J182" s="102" t="s">
        <v>203</v>
      </c>
    </row>
    <row r="183" spans="1:14" x14ac:dyDescent="0.25">
      <c r="A183" s="114">
        <v>3240</v>
      </c>
      <c r="B183" s="115" t="s">
        <v>281</v>
      </c>
      <c r="C183" s="102" t="s">
        <v>203</v>
      </c>
      <c r="D183" s="102" t="s">
        <v>203</v>
      </c>
      <c r="E183" s="102" t="s">
        <v>203</v>
      </c>
      <c r="F183" s="102" t="s">
        <v>203</v>
      </c>
      <c r="G183" s="102" t="s">
        <v>203</v>
      </c>
      <c r="H183" s="102" t="s">
        <v>203</v>
      </c>
      <c r="I183" s="102" t="s">
        <v>203</v>
      </c>
      <c r="J183" s="102" t="s">
        <v>203</v>
      </c>
    </row>
    <row r="184" spans="1:14" x14ac:dyDescent="0.25">
      <c r="A184" s="116"/>
      <c r="B184" s="83" t="s">
        <v>99</v>
      </c>
      <c r="C184" s="123">
        <f>C129</f>
        <v>1217800</v>
      </c>
      <c r="D184" s="102" t="s">
        <v>203</v>
      </c>
      <c r="E184" s="102" t="s">
        <v>203</v>
      </c>
      <c r="F184" s="123">
        <f>F129</f>
        <v>1217800</v>
      </c>
      <c r="G184" s="123">
        <f>G129</f>
        <v>1220199.8</v>
      </c>
      <c r="H184" s="102" t="s">
        <v>203</v>
      </c>
      <c r="I184" s="102" t="s">
        <v>203</v>
      </c>
      <c r="J184" s="123">
        <f>J129</f>
        <v>1220199.8</v>
      </c>
    </row>
    <row r="185" spans="1:14" x14ac:dyDescent="0.25">
      <c r="A185" s="116"/>
      <c r="B185" s="83" t="s">
        <v>99</v>
      </c>
      <c r="C185" s="124">
        <f>C184</f>
        <v>1217800</v>
      </c>
      <c r="D185" s="102" t="s">
        <v>203</v>
      </c>
      <c r="E185" s="102" t="s">
        <v>203</v>
      </c>
      <c r="F185" s="124">
        <f>F184</f>
        <v>1217800</v>
      </c>
      <c r="G185" s="124">
        <f>G184</f>
        <v>1220199.8</v>
      </c>
      <c r="H185" s="102" t="s">
        <v>203</v>
      </c>
      <c r="I185" s="102" t="s">
        <v>203</v>
      </c>
      <c r="J185" s="124">
        <f>J184</f>
        <v>1220199.8</v>
      </c>
    </row>
    <row r="187" spans="1:14" ht="15.6" x14ac:dyDescent="0.3">
      <c r="A187" s="1" t="s">
        <v>176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J188" s="11" t="s">
        <v>85</v>
      </c>
    </row>
    <row r="189" spans="1:14" ht="12.75" customHeight="1" x14ac:dyDescent="0.25">
      <c r="A189" s="213" t="s">
        <v>16</v>
      </c>
      <c r="B189" s="213" t="s">
        <v>0</v>
      </c>
      <c r="C189" s="210" t="s">
        <v>124</v>
      </c>
      <c r="D189" s="211"/>
      <c r="E189" s="211"/>
      <c r="F189" s="212"/>
      <c r="G189" s="210" t="s">
        <v>130</v>
      </c>
      <c r="H189" s="211"/>
      <c r="I189" s="211"/>
      <c r="J189" s="212"/>
    </row>
    <row r="190" spans="1:14" ht="36" customHeight="1" x14ac:dyDescent="0.25">
      <c r="A190" s="214"/>
      <c r="B190" s="214"/>
      <c r="C190" s="19" t="s">
        <v>12</v>
      </c>
      <c r="D190" s="23" t="s">
        <v>11</v>
      </c>
      <c r="E190" s="24" t="s">
        <v>7</v>
      </c>
      <c r="F190" s="19" t="s">
        <v>8</v>
      </c>
      <c r="G190" s="19" t="s">
        <v>12</v>
      </c>
      <c r="H190" s="19" t="s">
        <v>11</v>
      </c>
      <c r="I190" s="70" t="s">
        <v>7</v>
      </c>
      <c r="J190" s="19" t="s">
        <v>8</v>
      </c>
    </row>
    <row r="191" spans="1:14" ht="13.8" thickBot="1" x14ac:dyDescent="0.3">
      <c r="A191" s="30">
        <v>1</v>
      </c>
      <c r="B191" s="71">
        <v>2</v>
      </c>
      <c r="C191" s="30">
        <v>3</v>
      </c>
      <c r="D191" s="30">
        <v>4</v>
      </c>
      <c r="E191" s="30">
        <v>5</v>
      </c>
      <c r="F191" s="30" t="s">
        <v>17</v>
      </c>
      <c r="G191" s="30">
        <v>7</v>
      </c>
      <c r="H191" s="30">
        <v>8</v>
      </c>
      <c r="I191" s="30">
        <v>9</v>
      </c>
      <c r="J191" s="30" t="s">
        <v>18</v>
      </c>
    </row>
    <row r="192" spans="1:14" ht="13.8" thickTop="1" x14ac:dyDescent="0.25">
      <c r="A192" s="63">
        <v>4000</v>
      </c>
      <c r="B192" s="16" t="s">
        <v>57</v>
      </c>
      <c r="C192" s="33" t="s">
        <v>203</v>
      </c>
      <c r="D192" s="33" t="s">
        <v>203</v>
      </c>
      <c r="E192" s="33" t="s">
        <v>203</v>
      </c>
      <c r="F192" s="33" t="s">
        <v>203</v>
      </c>
      <c r="G192" s="33" t="s">
        <v>203</v>
      </c>
      <c r="H192" s="33" t="s">
        <v>203</v>
      </c>
      <c r="I192" s="33" t="s">
        <v>203</v>
      </c>
      <c r="J192" s="33" t="s">
        <v>203</v>
      </c>
    </row>
    <row r="193" spans="1:14" x14ac:dyDescent="0.25">
      <c r="A193" s="63">
        <v>4100</v>
      </c>
      <c r="B193" s="16" t="s">
        <v>58</v>
      </c>
      <c r="C193" s="33" t="s">
        <v>203</v>
      </c>
      <c r="D193" s="33" t="s">
        <v>203</v>
      </c>
      <c r="E193" s="33" t="s">
        <v>203</v>
      </c>
      <c r="F193" s="33" t="s">
        <v>203</v>
      </c>
      <c r="G193" s="33" t="s">
        <v>203</v>
      </c>
      <c r="H193" s="33" t="s">
        <v>203</v>
      </c>
      <c r="I193" s="33" t="s">
        <v>203</v>
      </c>
      <c r="J193" s="33" t="s">
        <v>203</v>
      </c>
    </row>
    <row r="194" spans="1:14" x14ac:dyDescent="0.25">
      <c r="A194" s="17" t="s">
        <v>55</v>
      </c>
      <c r="B194" s="18" t="s">
        <v>56</v>
      </c>
      <c r="C194" s="33" t="s">
        <v>203</v>
      </c>
      <c r="D194" s="33" t="s">
        <v>203</v>
      </c>
      <c r="E194" s="33" t="s">
        <v>203</v>
      </c>
      <c r="F194" s="33" t="s">
        <v>203</v>
      </c>
      <c r="G194" s="33" t="s">
        <v>203</v>
      </c>
      <c r="H194" s="33" t="s">
        <v>203</v>
      </c>
      <c r="I194" s="33" t="s">
        <v>203</v>
      </c>
      <c r="J194" s="33" t="s">
        <v>203</v>
      </c>
    </row>
    <row r="195" spans="1:14" x14ac:dyDescent="0.25">
      <c r="A195" s="73"/>
      <c r="B195" s="74" t="s">
        <v>1</v>
      </c>
      <c r="C195" s="33" t="s">
        <v>203</v>
      </c>
      <c r="D195" s="33" t="s">
        <v>203</v>
      </c>
      <c r="E195" s="33" t="s">
        <v>203</v>
      </c>
      <c r="F195" s="33" t="s">
        <v>203</v>
      </c>
      <c r="G195" s="33" t="s">
        <v>203</v>
      </c>
      <c r="H195" s="33" t="s">
        <v>203</v>
      </c>
      <c r="I195" s="33" t="s">
        <v>203</v>
      </c>
      <c r="J195" s="33" t="s">
        <v>203</v>
      </c>
    </row>
    <row r="196" spans="1:14" s="6" customFormat="1" x14ac:dyDescent="0.25">
      <c r="A196" s="29"/>
      <c r="B196" s="9" t="s">
        <v>99</v>
      </c>
      <c r="C196" s="33" t="s">
        <v>203</v>
      </c>
      <c r="D196" s="33" t="s">
        <v>203</v>
      </c>
      <c r="E196" s="33" t="s">
        <v>203</v>
      </c>
      <c r="F196" s="33" t="s">
        <v>203</v>
      </c>
      <c r="G196" s="33" t="s">
        <v>203</v>
      </c>
      <c r="H196" s="33" t="s">
        <v>203</v>
      </c>
      <c r="I196" s="33" t="s">
        <v>203</v>
      </c>
      <c r="J196" s="33" t="s">
        <v>203</v>
      </c>
    </row>
    <row r="198" spans="1:14" ht="15.6" x14ac:dyDescent="0.3">
      <c r="A198" s="1" t="s">
        <v>67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6" x14ac:dyDescent="0.3">
      <c r="A199" s="1" t="s">
        <v>159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N200" s="11" t="s">
        <v>121</v>
      </c>
    </row>
    <row r="201" spans="1:14" ht="13.5" customHeight="1" x14ac:dyDescent="0.25">
      <c r="A201" s="215" t="s">
        <v>33</v>
      </c>
      <c r="B201" s="213" t="s">
        <v>68</v>
      </c>
      <c r="C201" s="210" t="s">
        <v>141</v>
      </c>
      <c r="D201" s="211"/>
      <c r="E201" s="211"/>
      <c r="F201" s="212"/>
      <c r="G201" s="210" t="s">
        <v>140</v>
      </c>
      <c r="H201" s="211"/>
      <c r="I201" s="211"/>
      <c r="J201" s="212"/>
      <c r="K201" s="210" t="s">
        <v>136</v>
      </c>
      <c r="L201" s="211"/>
      <c r="M201" s="211"/>
      <c r="N201" s="212"/>
    </row>
    <row r="202" spans="1:14" ht="40.5" customHeight="1" x14ac:dyDescent="0.25">
      <c r="A202" s="216"/>
      <c r="B202" s="214"/>
      <c r="C202" s="19" t="s">
        <v>12</v>
      </c>
      <c r="D202" s="23" t="s">
        <v>6</v>
      </c>
      <c r="E202" s="24" t="s">
        <v>7</v>
      </c>
      <c r="F202" s="19" t="s">
        <v>8</v>
      </c>
      <c r="G202" s="19" t="s">
        <v>12</v>
      </c>
      <c r="H202" s="23" t="s">
        <v>6</v>
      </c>
      <c r="I202" s="24" t="s">
        <v>7</v>
      </c>
      <c r="J202" s="19" t="s">
        <v>8</v>
      </c>
      <c r="K202" s="19" t="s">
        <v>12</v>
      </c>
      <c r="L202" s="23" t="s">
        <v>6</v>
      </c>
      <c r="M202" s="24" t="s">
        <v>7</v>
      </c>
      <c r="N202" s="19" t="s">
        <v>8</v>
      </c>
    </row>
    <row r="203" spans="1:14" ht="13.8" thickBot="1" x14ac:dyDescent="0.3">
      <c r="A203" s="34">
        <v>1</v>
      </c>
      <c r="B203" s="25">
        <v>2</v>
      </c>
      <c r="C203" s="25">
        <v>3</v>
      </c>
      <c r="D203" s="25">
        <v>4</v>
      </c>
      <c r="E203" s="25">
        <v>5</v>
      </c>
      <c r="F203" s="25" t="s">
        <v>17</v>
      </c>
      <c r="G203" s="25">
        <v>7</v>
      </c>
      <c r="H203" s="25">
        <v>8</v>
      </c>
      <c r="I203" s="25">
        <v>9</v>
      </c>
      <c r="J203" s="25" t="s">
        <v>18</v>
      </c>
      <c r="K203" s="25">
        <v>11</v>
      </c>
      <c r="L203" s="25">
        <v>12</v>
      </c>
      <c r="M203" s="25">
        <v>13</v>
      </c>
      <c r="N203" s="25" t="s">
        <v>19</v>
      </c>
    </row>
    <row r="204" spans="1:14" ht="24.6" thickTop="1" x14ac:dyDescent="0.25">
      <c r="A204" s="125">
        <v>1</v>
      </c>
      <c r="B204" s="8" t="s">
        <v>282</v>
      </c>
      <c r="C204" s="126">
        <f>C56</f>
        <v>2661693.0500000003</v>
      </c>
      <c r="D204" s="126" t="str">
        <f t="shared" ref="D204:N204" si="2">D56</f>
        <v>-</v>
      </c>
      <c r="E204" s="126" t="str">
        <f t="shared" si="2"/>
        <v>-</v>
      </c>
      <c r="F204" s="126">
        <f t="shared" si="2"/>
        <v>2661693.0499999998</v>
      </c>
      <c r="G204" s="126">
        <f t="shared" si="2"/>
        <v>1534700</v>
      </c>
      <c r="H204" s="126" t="str">
        <f t="shared" si="2"/>
        <v>-</v>
      </c>
      <c r="I204" s="126" t="str">
        <f t="shared" si="2"/>
        <v>-</v>
      </c>
      <c r="J204" s="126">
        <f t="shared" si="2"/>
        <v>1534700</v>
      </c>
      <c r="K204" s="126">
        <f t="shared" si="2"/>
        <v>1432500</v>
      </c>
      <c r="L204" s="126" t="str">
        <f t="shared" si="2"/>
        <v>-</v>
      </c>
      <c r="M204" s="126" t="str">
        <f t="shared" si="2"/>
        <v>-</v>
      </c>
      <c r="N204" s="126">
        <f t="shared" si="2"/>
        <v>1432500</v>
      </c>
    </row>
    <row r="205" spans="1:14" hidden="1" x14ac:dyDescent="0.25">
      <c r="A205" s="36"/>
      <c r="B205" s="8"/>
      <c r="C205" s="29"/>
      <c r="D205" s="29"/>
      <c r="E205" s="29"/>
      <c r="F205" s="29"/>
      <c r="G205" s="29"/>
      <c r="H205" s="29"/>
      <c r="I205" s="29"/>
      <c r="J205" s="29"/>
      <c r="K205" s="27"/>
      <c r="L205" s="29"/>
      <c r="M205" s="29"/>
      <c r="N205" s="29"/>
    </row>
    <row r="206" spans="1:14" hidden="1" x14ac:dyDescent="0.25">
      <c r="A206" s="36"/>
      <c r="B206" s="8"/>
      <c r="C206" s="29"/>
      <c r="D206" s="29"/>
      <c r="E206" s="29"/>
      <c r="F206" s="29"/>
      <c r="G206" s="29"/>
      <c r="H206" s="29"/>
      <c r="I206" s="29"/>
      <c r="J206" s="29"/>
      <c r="K206" s="27"/>
      <c r="L206" s="29"/>
      <c r="M206" s="29"/>
      <c r="N206" s="29"/>
    </row>
    <row r="207" spans="1:14" hidden="1" x14ac:dyDescent="0.25">
      <c r="A207" s="36"/>
      <c r="B207" s="8"/>
      <c r="C207" s="29"/>
      <c r="D207" s="29"/>
      <c r="E207" s="29"/>
      <c r="F207" s="29"/>
      <c r="G207" s="29"/>
      <c r="H207" s="29"/>
      <c r="I207" s="29"/>
      <c r="J207" s="29"/>
      <c r="K207" s="27"/>
      <c r="L207" s="29"/>
      <c r="M207" s="29"/>
      <c r="N207" s="29"/>
    </row>
    <row r="208" spans="1:14" hidden="1" x14ac:dyDescent="0.25">
      <c r="A208" s="36"/>
      <c r="B208" s="20"/>
      <c r="C208" s="29"/>
      <c r="D208" s="29"/>
      <c r="E208" s="29"/>
      <c r="F208" s="29"/>
      <c r="G208" s="29"/>
      <c r="H208" s="29"/>
      <c r="I208" s="29"/>
      <c r="J208" s="29"/>
      <c r="K208" s="27"/>
      <c r="L208" s="29"/>
      <c r="M208" s="29"/>
      <c r="N208" s="29"/>
    </row>
    <row r="209" spans="1:14" s="6" customFormat="1" x14ac:dyDescent="0.25">
      <c r="A209" s="37"/>
      <c r="B209" s="9" t="s">
        <v>99</v>
      </c>
      <c r="C209" s="127">
        <f>C204</f>
        <v>2661693.0500000003</v>
      </c>
      <c r="D209" s="127" t="str">
        <f t="shared" ref="D209:N209" si="3">D204</f>
        <v>-</v>
      </c>
      <c r="E209" s="127" t="str">
        <f t="shared" si="3"/>
        <v>-</v>
      </c>
      <c r="F209" s="127">
        <f t="shared" si="3"/>
        <v>2661693.0499999998</v>
      </c>
      <c r="G209" s="127">
        <f t="shared" si="3"/>
        <v>1534700</v>
      </c>
      <c r="H209" s="127" t="str">
        <f t="shared" si="3"/>
        <v>-</v>
      </c>
      <c r="I209" s="127" t="str">
        <f t="shared" si="3"/>
        <v>-</v>
      </c>
      <c r="J209" s="127">
        <f t="shared" si="3"/>
        <v>1534700</v>
      </c>
      <c r="K209" s="127">
        <f t="shared" si="3"/>
        <v>1432500</v>
      </c>
      <c r="L209" s="127" t="str">
        <f t="shared" si="3"/>
        <v>-</v>
      </c>
      <c r="M209" s="127" t="str">
        <f t="shared" si="3"/>
        <v>-</v>
      </c>
      <c r="N209" s="127">
        <f t="shared" si="3"/>
        <v>1432500</v>
      </c>
    </row>
    <row r="211" spans="1:14" ht="15.6" x14ac:dyDescent="0.3">
      <c r="A211" s="1" t="s">
        <v>177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J212" s="11" t="s">
        <v>121</v>
      </c>
    </row>
    <row r="213" spans="1:14" x14ac:dyDescent="0.25">
      <c r="A213" s="215" t="s">
        <v>33</v>
      </c>
      <c r="B213" s="213" t="s">
        <v>68</v>
      </c>
      <c r="C213" s="224" t="s">
        <v>124</v>
      </c>
      <c r="D213" s="224"/>
      <c r="E213" s="224"/>
      <c r="F213" s="224"/>
      <c r="G213" s="224" t="s">
        <v>130</v>
      </c>
      <c r="H213" s="224"/>
      <c r="I213" s="224"/>
      <c r="J213" s="224"/>
    </row>
    <row r="214" spans="1:14" ht="41.25" customHeight="1" x14ac:dyDescent="0.25">
      <c r="A214" s="216"/>
      <c r="B214" s="214"/>
      <c r="C214" s="19" t="s">
        <v>12</v>
      </c>
      <c r="D214" s="23" t="s">
        <v>6</v>
      </c>
      <c r="E214" s="24" t="s">
        <v>7</v>
      </c>
      <c r="F214" s="19" t="s">
        <v>8</v>
      </c>
      <c r="G214" s="19" t="s">
        <v>12</v>
      </c>
      <c r="H214" s="23" t="s">
        <v>6</v>
      </c>
      <c r="I214" s="24" t="s">
        <v>7</v>
      </c>
      <c r="J214" s="19" t="s">
        <v>8</v>
      </c>
    </row>
    <row r="215" spans="1:14" ht="13.8" thickBot="1" x14ac:dyDescent="0.3">
      <c r="A215" s="34">
        <v>1</v>
      </c>
      <c r="B215" s="25">
        <v>2</v>
      </c>
      <c r="C215" s="25">
        <v>3</v>
      </c>
      <c r="D215" s="25">
        <v>4</v>
      </c>
      <c r="E215" s="25">
        <v>5</v>
      </c>
      <c r="F215" s="25" t="s">
        <v>17</v>
      </c>
      <c r="G215" s="25">
        <v>7</v>
      </c>
      <c r="H215" s="25">
        <v>8</v>
      </c>
      <c r="I215" s="25">
        <v>9</v>
      </c>
      <c r="J215" s="25" t="s">
        <v>18</v>
      </c>
    </row>
    <row r="216" spans="1:14" ht="24.6" thickTop="1" x14ac:dyDescent="0.25">
      <c r="A216" s="35">
        <v>1</v>
      </c>
      <c r="B216" s="8" t="s">
        <v>282</v>
      </c>
      <c r="C216" s="102">
        <f>C129</f>
        <v>1217800</v>
      </c>
      <c r="D216" s="102" t="str">
        <f t="shared" ref="D216:J216" si="4">D129</f>
        <v>-</v>
      </c>
      <c r="E216" s="102" t="str">
        <f t="shared" si="4"/>
        <v>-</v>
      </c>
      <c r="F216" s="102">
        <f t="shared" si="4"/>
        <v>1217800</v>
      </c>
      <c r="G216" s="102">
        <f t="shared" si="4"/>
        <v>1220199.8</v>
      </c>
      <c r="H216" s="102" t="str">
        <f t="shared" si="4"/>
        <v>-</v>
      </c>
      <c r="I216" s="102" t="str">
        <f t="shared" si="4"/>
        <v>-</v>
      </c>
      <c r="J216" s="102">
        <f t="shared" si="4"/>
        <v>1220199.8</v>
      </c>
    </row>
    <row r="217" spans="1:14" hidden="1" x14ac:dyDescent="0.25">
      <c r="A217" s="36"/>
      <c r="B217" s="8"/>
      <c r="C217" s="92"/>
      <c r="D217" s="92"/>
      <c r="E217" s="92"/>
      <c r="F217" s="92"/>
      <c r="G217" s="92"/>
      <c r="H217" s="92"/>
      <c r="I217" s="92"/>
      <c r="J217" s="92"/>
    </row>
    <row r="218" spans="1:14" hidden="1" x14ac:dyDescent="0.25">
      <c r="A218" s="36"/>
      <c r="B218" s="8"/>
      <c r="C218" s="92"/>
      <c r="D218" s="92"/>
      <c r="E218" s="92"/>
      <c r="F218" s="92"/>
      <c r="G218" s="92"/>
      <c r="H218" s="92"/>
      <c r="I218" s="92"/>
      <c r="J218" s="92"/>
    </row>
    <row r="219" spans="1:14" hidden="1" x14ac:dyDescent="0.25">
      <c r="A219" s="36"/>
      <c r="B219" s="8"/>
      <c r="C219" s="92"/>
      <c r="D219" s="92"/>
      <c r="E219" s="92"/>
      <c r="F219" s="92"/>
      <c r="G219" s="92"/>
      <c r="H219" s="92"/>
      <c r="I219" s="92"/>
      <c r="J219" s="92"/>
    </row>
    <row r="220" spans="1:14" hidden="1" x14ac:dyDescent="0.25">
      <c r="A220" s="36"/>
      <c r="B220" s="20"/>
      <c r="C220" s="92"/>
      <c r="D220" s="92"/>
      <c r="E220" s="92"/>
      <c r="F220" s="92"/>
      <c r="G220" s="92"/>
      <c r="H220" s="92"/>
      <c r="I220" s="92"/>
      <c r="J220" s="92"/>
    </row>
    <row r="221" spans="1:14" s="6" customFormat="1" x14ac:dyDescent="0.25">
      <c r="A221" s="37"/>
      <c r="B221" s="9" t="s">
        <v>99</v>
      </c>
      <c r="C221" s="127">
        <f>C216</f>
        <v>1217800</v>
      </c>
      <c r="D221" s="127" t="str">
        <f t="shared" ref="D221:J221" si="5">D216</f>
        <v>-</v>
      </c>
      <c r="E221" s="127" t="str">
        <f t="shared" si="5"/>
        <v>-</v>
      </c>
      <c r="F221" s="127">
        <f t="shared" si="5"/>
        <v>1217800</v>
      </c>
      <c r="G221" s="127">
        <f t="shared" si="5"/>
        <v>1220199.8</v>
      </c>
      <c r="H221" s="127" t="str">
        <f t="shared" si="5"/>
        <v>-</v>
      </c>
      <c r="I221" s="127" t="str">
        <f t="shared" si="5"/>
        <v>-</v>
      </c>
      <c r="J221" s="127">
        <f t="shared" si="5"/>
        <v>1220199.8</v>
      </c>
    </row>
    <row r="223" spans="1:14" ht="34.200000000000003" customHeight="1" x14ac:dyDescent="0.25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</row>
  </sheetData>
  <mergeCells count="58">
    <mergeCell ref="A23:O23"/>
    <mergeCell ref="A24:O24"/>
    <mergeCell ref="H2:I2"/>
    <mergeCell ref="J2:K2"/>
    <mergeCell ref="L8:M8"/>
    <mergeCell ref="C9:E9"/>
    <mergeCell ref="C8:E8"/>
    <mergeCell ref="F9:G9"/>
    <mergeCell ref="F8:G8"/>
    <mergeCell ref="H9:K9"/>
    <mergeCell ref="H8:K8"/>
    <mergeCell ref="A223:N223"/>
    <mergeCell ref="A41:A42"/>
    <mergeCell ref="G41:J41"/>
    <mergeCell ref="C53:F53"/>
    <mergeCell ref="A30:A31"/>
    <mergeCell ref="B30:B31"/>
    <mergeCell ref="G30:J30"/>
    <mergeCell ref="G53:J53"/>
    <mergeCell ref="C41:F41"/>
    <mergeCell ref="A39:J39"/>
    <mergeCell ref="K30:N30"/>
    <mergeCell ref="C30:F30"/>
    <mergeCell ref="A213:A214"/>
    <mergeCell ref="C213:F213"/>
    <mergeCell ref="G213:J213"/>
    <mergeCell ref="G201:J201"/>
    <mergeCell ref="A1:N1"/>
    <mergeCell ref="C126:F126"/>
    <mergeCell ref="A126:A127"/>
    <mergeCell ref="B126:B127"/>
    <mergeCell ref="C189:F189"/>
    <mergeCell ref="G115:J115"/>
    <mergeCell ref="B189:B190"/>
    <mergeCell ref="K115:N115"/>
    <mergeCell ref="L2:M2"/>
    <mergeCell ref="L3:M3"/>
    <mergeCell ref="H3:K3"/>
    <mergeCell ref="L9:M9"/>
    <mergeCell ref="H5:K5"/>
    <mergeCell ref="H6:K6"/>
    <mergeCell ref="L5:M5"/>
    <mergeCell ref="L6:M6"/>
    <mergeCell ref="B213:B214"/>
    <mergeCell ref="B41:B42"/>
    <mergeCell ref="A201:A202"/>
    <mergeCell ref="B201:B202"/>
    <mergeCell ref="C201:F201"/>
    <mergeCell ref="K201:N201"/>
    <mergeCell ref="A53:A54"/>
    <mergeCell ref="B53:B54"/>
    <mergeCell ref="A189:A190"/>
    <mergeCell ref="G189:J189"/>
    <mergeCell ref="C115:F115"/>
    <mergeCell ref="A115:A116"/>
    <mergeCell ref="B115:B116"/>
    <mergeCell ref="G126:J126"/>
    <mergeCell ref="K53:N53"/>
  </mergeCells>
  <phoneticPr fontId="8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88" orientation="landscape" r:id="rId1"/>
  <headerFooter alignWithMargins="0"/>
  <rowBreaks count="4" manualBreakCount="4">
    <brk id="25" max="13" man="1"/>
    <brk id="49" max="13" man="1"/>
    <brk id="123" max="13" man="1"/>
    <brk id="19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1"/>
  <sheetViews>
    <sheetView view="pageBreakPreview" zoomScaleNormal="100" workbookViewId="0">
      <selection activeCell="Q12" sqref="Q12"/>
    </sheetView>
  </sheetViews>
  <sheetFormatPr defaultRowHeight="13.2" x14ac:dyDescent="0.25"/>
  <cols>
    <col min="1" max="1" width="4.33203125" customWidth="1"/>
    <col min="2" max="2" width="20" customWidth="1"/>
    <col min="3" max="3" width="7.109375" customWidth="1"/>
    <col min="4" max="4" width="12.5546875" customWidth="1"/>
    <col min="5" max="19" width="9.5546875" customWidth="1"/>
  </cols>
  <sheetData>
    <row r="1" spans="1:19" ht="15.6" x14ac:dyDescent="0.3">
      <c r="A1" s="223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38"/>
    </row>
    <row r="2" spans="1:19" ht="15.6" x14ac:dyDescent="0.3">
      <c r="A2" s="1" t="s">
        <v>20</v>
      </c>
      <c r="S2" t="s">
        <v>121</v>
      </c>
    </row>
    <row r="3" spans="1:19" ht="13.2" customHeight="1" x14ac:dyDescent="0.25">
      <c r="A3" s="235" t="s">
        <v>33</v>
      </c>
      <c r="B3" s="236" t="s">
        <v>21</v>
      </c>
      <c r="C3" s="236" t="s">
        <v>22</v>
      </c>
      <c r="D3" s="236" t="s">
        <v>23</v>
      </c>
      <c r="E3" s="231" t="s">
        <v>141</v>
      </c>
      <c r="F3" s="232"/>
      <c r="G3" s="233"/>
      <c r="H3" s="231" t="s">
        <v>140</v>
      </c>
      <c r="I3" s="232"/>
      <c r="J3" s="233"/>
      <c r="K3" s="231" t="s">
        <v>136</v>
      </c>
      <c r="L3" s="232"/>
      <c r="M3" s="233"/>
      <c r="N3" s="231" t="s">
        <v>124</v>
      </c>
      <c r="O3" s="232"/>
      <c r="P3" s="233"/>
      <c r="Q3" s="231" t="s">
        <v>130</v>
      </c>
      <c r="R3" s="232"/>
      <c r="S3" s="233"/>
    </row>
    <row r="4" spans="1:19" ht="24" x14ac:dyDescent="0.25">
      <c r="A4" s="235"/>
      <c r="B4" s="236"/>
      <c r="C4" s="236"/>
      <c r="D4" s="236"/>
      <c r="E4" s="28" t="s">
        <v>12</v>
      </c>
      <c r="F4" s="28" t="s">
        <v>11</v>
      </c>
      <c r="G4" s="19" t="s">
        <v>8</v>
      </c>
      <c r="H4" s="28" t="s">
        <v>12</v>
      </c>
      <c r="I4" s="28" t="s">
        <v>11</v>
      </c>
      <c r="J4" s="19" t="s">
        <v>8</v>
      </c>
      <c r="K4" s="28" t="s">
        <v>12</v>
      </c>
      <c r="L4" s="28" t="s">
        <v>11</v>
      </c>
      <c r="M4" s="19" t="s">
        <v>8</v>
      </c>
      <c r="N4" s="28" t="s">
        <v>12</v>
      </c>
      <c r="O4" s="28" t="s">
        <v>11</v>
      </c>
      <c r="P4" s="19" t="s">
        <v>8</v>
      </c>
      <c r="Q4" s="28" t="s">
        <v>12</v>
      </c>
      <c r="R4" s="28" t="s">
        <v>11</v>
      </c>
      <c r="S4" s="19" t="s">
        <v>8</v>
      </c>
    </row>
    <row r="5" spans="1:19" ht="13.8" thickBot="1" x14ac:dyDescent="0.3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</row>
    <row r="6" spans="1:19" ht="71.400000000000006" customHeight="1" thickTop="1" x14ac:dyDescent="0.25">
      <c r="A6" s="120"/>
      <c r="B6" s="129" t="s">
        <v>283</v>
      </c>
      <c r="C6" s="90" t="s">
        <v>284</v>
      </c>
      <c r="D6" s="90"/>
      <c r="E6" s="135">
        <v>2661693</v>
      </c>
      <c r="F6" s="124" t="s">
        <v>203</v>
      </c>
      <c r="G6" s="135">
        <v>2661693</v>
      </c>
      <c r="H6" s="135">
        <v>1538100</v>
      </c>
      <c r="I6" s="124" t="s">
        <v>203</v>
      </c>
      <c r="J6" s="135">
        <v>1538100</v>
      </c>
      <c r="K6" s="135">
        <v>1432500</v>
      </c>
      <c r="L6" s="124" t="s">
        <v>203</v>
      </c>
      <c r="M6" s="135">
        <v>1432500</v>
      </c>
      <c r="N6" s="135">
        <v>1217800</v>
      </c>
      <c r="O6" s="124" t="s">
        <v>203</v>
      </c>
      <c r="P6" s="135">
        <v>1217800</v>
      </c>
      <c r="Q6" s="135">
        <v>1220200</v>
      </c>
      <c r="R6" s="124" t="s">
        <v>203</v>
      </c>
      <c r="S6" s="135">
        <v>1220200</v>
      </c>
    </row>
    <row r="7" spans="1:19" ht="25.8" customHeight="1" x14ac:dyDescent="0.25">
      <c r="A7" s="120"/>
      <c r="B7" s="116" t="s">
        <v>24</v>
      </c>
      <c r="C7" s="131"/>
      <c r="D7" s="131"/>
      <c r="E7" s="135"/>
      <c r="F7" s="124" t="s">
        <v>203</v>
      </c>
      <c r="G7" s="135"/>
      <c r="H7" s="135"/>
      <c r="I7" s="124" t="s">
        <v>203</v>
      </c>
      <c r="J7" s="135"/>
      <c r="K7" s="135"/>
      <c r="L7" s="87"/>
      <c r="M7" s="135"/>
      <c r="N7" s="135"/>
      <c r="O7" s="138" t="s">
        <v>203</v>
      </c>
      <c r="P7" s="137"/>
      <c r="Q7" s="137"/>
      <c r="R7" s="136"/>
      <c r="S7" s="135"/>
    </row>
    <row r="8" spans="1:19" ht="25.8" customHeight="1" x14ac:dyDescent="0.25">
      <c r="A8" s="120"/>
      <c r="B8" s="131" t="s">
        <v>188</v>
      </c>
      <c r="C8" s="90" t="s">
        <v>195</v>
      </c>
      <c r="D8" s="90" t="s">
        <v>285</v>
      </c>
      <c r="E8" s="135">
        <v>65</v>
      </c>
      <c r="F8" s="124" t="s">
        <v>203</v>
      </c>
      <c r="G8" s="135">
        <v>65</v>
      </c>
      <c r="H8" s="135">
        <v>65</v>
      </c>
      <c r="I8" s="124" t="s">
        <v>203</v>
      </c>
      <c r="J8" s="135">
        <v>65</v>
      </c>
      <c r="K8" s="137">
        <v>65</v>
      </c>
      <c r="L8" s="124" t="s">
        <v>203</v>
      </c>
      <c r="M8" s="137">
        <v>65</v>
      </c>
      <c r="N8" s="137">
        <v>65</v>
      </c>
      <c r="O8" s="138" t="s">
        <v>203</v>
      </c>
      <c r="P8" s="137">
        <v>65</v>
      </c>
      <c r="Q8" s="137">
        <v>65</v>
      </c>
      <c r="R8" s="138" t="s">
        <v>203</v>
      </c>
      <c r="S8" s="137">
        <v>65</v>
      </c>
    </row>
    <row r="9" spans="1:19" ht="25.8" customHeight="1" x14ac:dyDescent="0.25">
      <c r="A9" s="120"/>
      <c r="B9" s="116" t="s">
        <v>25</v>
      </c>
      <c r="C9" s="131"/>
      <c r="D9" s="131"/>
      <c r="E9" s="135"/>
      <c r="F9" s="124"/>
      <c r="G9" s="135"/>
      <c r="H9" s="135"/>
      <c r="I9" s="124"/>
      <c r="J9" s="135"/>
      <c r="K9" s="137"/>
      <c r="L9" s="124"/>
      <c r="M9" s="137"/>
      <c r="N9" s="137"/>
      <c r="O9" s="138"/>
      <c r="P9" s="137"/>
      <c r="Q9" s="137"/>
      <c r="R9" s="138"/>
      <c r="S9" s="137"/>
    </row>
    <row r="10" spans="1:19" ht="25.8" customHeight="1" x14ac:dyDescent="0.25">
      <c r="A10" s="120"/>
      <c r="B10" s="131" t="s">
        <v>189</v>
      </c>
      <c r="C10" s="90" t="s">
        <v>196</v>
      </c>
      <c r="D10" s="90" t="s">
        <v>286</v>
      </c>
      <c r="E10" s="135">
        <v>1600</v>
      </c>
      <c r="F10" s="124" t="s">
        <v>203</v>
      </c>
      <c r="G10" s="135">
        <v>461</v>
      </c>
      <c r="H10" s="135">
        <v>200</v>
      </c>
      <c r="I10" s="124" t="s">
        <v>203</v>
      </c>
      <c r="J10" s="135">
        <v>200</v>
      </c>
      <c r="K10" s="137">
        <v>200</v>
      </c>
      <c r="L10" s="124" t="s">
        <v>203</v>
      </c>
      <c r="M10" s="137">
        <v>200</v>
      </c>
      <c r="N10" s="137">
        <v>200</v>
      </c>
      <c r="O10" s="138" t="s">
        <v>203</v>
      </c>
      <c r="P10" s="137">
        <v>200</v>
      </c>
      <c r="Q10" s="137">
        <v>200</v>
      </c>
      <c r="R10" s="138" t="s">
        <v>203</v>
      </c>
      <c r="S10" s="137">
        <v>200</v>
      </c>
    </row>
    <row r="11" spans="1:19" ht="25.8" customHeight="1" x14ac:dyDescent="0.25">
      <c r="A11" s="120"/>
      <c r="B11" s="132" t="s">
        <v>63</v>
      </c>
      <c r="C11" s="90"/>
      <c r="D11" s="124" t="s">
        <v>203</v>
      </c>
      <c r="E11" s="135"/>
      <c r="F11" s="124" t="s">
        <v>203</v>
      </c>
      <c r="G11" s="135"/>
      <c r="H11" s="135"/>
      <c r="I11" s="124" t="s">
        <v>203</v>
      </c>
      <c r="J11" s="135"/>
      <c r="K11" s="137"/>
      <c r="L11" s="124" t="s">
        <v>203</v>
      </c>
      <c r="M11" s="137"/>
      <c r="N11" s="137"/>
      <c r="O11" s="138" t="s">
        <v>203</v>
      </c>
      <c r="P11" s="137"/>
      <c r="Q11" s="137"/>
      <c r="R11" s="138" t="s">
        <v>203</v>
      </c>
      <c r="S11" s="137"/>
    </row>
    <row r="12" spans="1:19" ht="25.8" customHeight="1" x14ac:dyDescent="0.25">
      <c r="A12" s="120"/>
      <c r="B12" s="116" t="s">
        <v>26</v>
      </c>
      <c r="C12" s="131"/>
      <c r="D12" s="131"/>
      <c r="E12" s="135"/>
      <c r="F12" s="87"/>
      <c r="G12" s="135"/>
      <c r="H12" s="135"/>
      <c r="I12" s="87"/>
      <c r="J12" s="135"/>
      <c r="K12" s="137"/>
      <c r="L12" s="87"/>
      <c r="M12" s="137"/>
      <c r="N12" s="137"/>
      <c r="O12" s="136"/>
      <c r="P12" s="137"/>
      <c r="Q12" s="137"/>
      <c r="R12" s="136"/>
      <c r="S12" s="137"/>
    </row>
    <row r="13" spans="1:19" ht="25.8" customHeight="1" x14ac:dyDescent="0.25">
      <c r="A13" s="120"/>
      <c r="B13" s="131" t="s">
        <v>190</v>
      </c>
      <c r="C13" s="90" t="s">
        <v>302</v>
      </c>
      <c r="D13" s="90" t="s">
        <v>287</v>
      </c>
      <c r="E13" s="139">
        <f>E6/E8/1000</f>
        <v>40.949123076923073</v>
      </c>
      <c r="F13" s="124" t="s">
        <v>203</v>
      </c>
      <c r="G13" s="139">
        <f>G6/G8/1000</f>
        <v>40.949123076923073</v>
      </c>
      <c r="H13" s="139">
        <f>H6/H8/1000</f>
        <v>23.663076923076922</v>
      </c>
      <c r="I13" s="124" t="s">
        <v>203</v>
      </c>
      <c r="J13" s="139">
        <f>J6/J8/1000</f>
        <v>23.663076923076922</v>
      </c>
      <c r="K13" s="140">
        <f>K6/K8/1000</f>
        <v>22.03846153846154</v>
      </c>
      <c r="L13" s="124" t="s">
        <v>203</v>
      </c>
      <c r="M13" s="140">
        <f>M6/M8/1000</f>
        <v>22.03846153846154</v>
      </c>
      <c r="N13" s="140">
        <f>N6/N8/1000</f>
        <v>18.735384615384618</v>
      </c>
      <c r="O13" s="138" t="s">
        <v>203</v>
      </c>
      <c r="P13" s="140">
        <f>P6/P8/1000</f>
        <v>18.735384615384618</v>
      </c>
      <c r="Q13" s="140">
        <f>Q6/Q8/1000</f>
        <v>18.772307692307692</v>
      </c>
      <c r="R13" s="138" t="s">
        <v>203</v>
      </c>
      <c r="S13" s="140">
        <f>S6/S8/1000</f>
        <v>18.772307692307692</v>
      </c>
    </row>
    <row r="14" spans="1:19" ht="25.8" customHeight="1" x14ac:dyDescent="0.25">
      <c r="A14" s="120"/>
      <c r="B14" s="131" t="s">
        <v>191</v>
      </c>
      <c r="C14" s="90" t="s">
        <v>196</v>
      </c>
      <c r="D14" s="90" t="s">
        <v>287</v>
      </c>
      <c r="E14" s="141">
        <v>7</v>
      </c>
      <c r="F14" s="124" t="s">
        <v>203</v>
      </c>
      <c r="G14" s="141">
        <f>G10/G8</f>
        <v>7.092307692307692</v>
      </c>
      <c r="H14" s="141">
        <f>H10/H8</f>
        <v>3.0769230769230771</v>
      </c>
      <c r="I14" s="124" t="s">
        <v>203</v>
      </c>
      <c r="J14" s="141">
        <f>J10/J8</f>
        <v>3.0769230769230771</v>
      </c>
      <c r="K14" s="142">
        <f>K10/K8</f>
        <v>3.0769230769230771</v>
      </c>
      <c r="L14" s="124" t="s">
        <v>203</v>
      </c>
      <c r="M14" s="142">
        <f>M10/M8</f>
        <v>3.0769230769230771</v>
      </c>
      <c r="N14" s="142">
        <f>N10/N8</f>
        <v>3.0769230769230771</v>
      </c>
      <c r="O14" s="138" t="s">
        <v>203</v>
      </c>
      <c r="P14" s="142">
        <f>P10/P8</f>
        <v>3.0769230769230771</v>
      </c>
      <c r="Q14" s="142">
        <f>Q10/Q8</f>
        <v>3.0769230769230771</v>
      </c>
      <c r="R14" s="138" t="s">
        <v>203</v>
      </c>
      <c r="S14" s="142">
        <f>S10/S8</f>
        <v>3.0769230769230771</v>
      </c>
    </row>
    <row r="15" spans="1:19" ht="25.8" customHeight="1" x14ac:dyDescent="0.25">
      <c r="A15" s="120"/>
      <c r="B15" s="132" t="s">
        <v>63</v>
      </c>
      <c r="C15" s="90"/>
      <c r="D15" s="124" t="s">
        <v>203</v>
      </c>
      <c r="E15" s="135"/>
      <c r="F15" s="124" t="s">
        <v>203</v>
      </c>
      <c r="G15" s="135"/>
      <c r="H15" s="135"/>
      <c r="I15" s="124" t="s">
        <v>203</v>
      </c>
      <c r="J15" s="135"/>
      <c r="K15" s="137"/>
      <c r="L15" s="124" t="s">
        <v>203</v>
      </c>
      <c r="M15" s="137"/>
      <c r="N15" s="137"/>
      <c r="O15" s="138" t="s">
        <v>203</v>
      </c>
      <c r="P15" s="137"/>
      <c r="Q15" s="137"/>
      <c r="R15" s="138" t="s">
        <v>203</v>
      </c>
      <c r="S15" s="137"/>
    </row>
    <row r="16" spans="1:19" ht="25.8" customHeight="1" x14ac:dyDescent="0.25">
      <c r="A16" s="120"/>
      <c r="B16" s="116" t="s">
        <v>27</v>
      </c>
      <c r="C16" s="131"/>
      <c r="D16" s="131"/>
      <c r="E16" s="135"/>
      <c r="F16" s="87"/>
      <c r="G16" s="135"/>
      <c r="H16" s="135"/>
      <c r="I16" s="87"/>
      <c r="J16" s="135"/>
      <c r="K16" s="137"/>
      <c r="L16" s="87"/>
      <c r="M16" s="137"/>
      <c r="N16" s="137"/>
      <c r="O16" s="136"/>
      <c r="P16" s="137"/>
      <c r="Q16" s="137"/>
      <c r="R16" s="136"/>
      <c r="S16" s="137"/>
    </row>
    <row r="17" spans="1:19" ht="25.8" customHeight="1" x14ac:dyDescent="0.25">
      <c r="A17" s="120"/>
      <c r="B17" s="133" t="s">
        <v>192</v>
      </c>
      <c r="C17" s="90" t="s">
        <v>198</v>
      </c>
      <c r="D17" s="90" t="s">
        <v>287</v>
      </c>
      <c r="E17" s="135">
        <v>100</v>
      </c>
      <c r="F17" s="124" t="s">
        <v>203</v>
      </c>
      <c r="G17" s="135">
        <v>100</v>
      </c>
      <c r="H17" s="135">
        <v>100</v>
      </c>
      <c r="I17" s="124" t="s">
        <v>203</v>
      </c>
      <c r="J17" s="135">
        <v>100</v>
      </c>
      <c r="K17" s="135">
        <v>100</v>
      </c>
      <c r="L17" s="124" t="s">
        <v>203</v>
      </c>
      <c r="M17" s="135">
        <v>100</v>
      </c>
      <c r="N17" s="135">
        <v>100</v>
      </c>
      <c r="O17" s="138" t="s">
        <v>203</v>
      </c>
      <c r="P17" s="137">
        <v>100</v>
      </c>
      <c r="Q17" s="137">
        <v>100</v>
      </c>
      <c r="R17" s="138" t="s">
        <v>203</v>
      </c>
      <c r="S17" s="135">
        <v>100</v>
      </c>
    </row>
    <row r="18" spans="1:19" ht="25.8" customHeight="1" x14ac:dyDescent="0.25">
      <c r="A18" s="9"/>
      <c r="B18" s="133" t="s">
        <v>193</v>
      </c>
      <c r="C18" s="90" t="s">
        <v>198</v>
      </c>
      <c r="D18" s="90" t="s">
        <v>287</v>
      </c>
      <c r="E18" s="135">
        <v>100</v>
      </c>
      <c r="F18" s="124" t="s">
        <v>203</v>
      </c>
      <c r="G18" s="135">
        <v>100</v>
      </c>
      <c r="H18" s="135">
        <v>100</v>
      </c>
      <c r="I18" s="124" t="s">
        <v>203</v>
      </c>
      <c r="J18" s="135">
        <v>100</v>
      </c>
      <c r="K18" s="135">
        <v>100</v>
      </c>
      <c r="L18" s="124" t="s">
        <v>203</v>
      </c>
      <c r="M18" s="135">
        <v>100</v>
      </c>
      <c r="N18" s="135">
        <v>100</v>
      </c>
      <c r="O18" s="124" t="s">
        <v>203</v>
      </c>
      <c r="P18" s="135">
        <v>100</v>
      </c>
      <c r="Q18" s="135">
        <v>100</v>
      </c>
      <c r="R18" s="124" t="s">
        <v>203</v>
      </c>
      <c r="S18" s="135">
        <v>100</v>
      </c>
    </row>
    <row r="19" spans="1:19" ht="36" x14ac:dyDescent="0.25">
      <c r="A19" s="9"/>
      <c r="B19" s="8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</row>
    <row r="20" spans="1:19" ht="37.950000000000003" customHeight="1" x14ac:dyDescent="0.35">
      <c r="A20" s="234" t="s">
        <v>129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39"/>
    </row>
    <row r="21" spans="1:19" ht="30.6" customHeight="1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</row>
  </sheetData>
  <mergeCells count="12">
    <mergeCell ref="A21:R21"/>
    <mergeCell ref="A1:L1"/>
    <mergeCell ref="E3:G3"/>
    <mergeCell ref="H3:J3"/>
    <mergeCell ref="K3:M3"/>
    <mergeCell ref="A20:R20"/>
    <mergeCell ref="A3:A4"/>
    <mergeCell ref="B3:B4"/>
    <mergeCell ref="C3:C4"/>
    <mergeCell ref="D3:D4"/>
    <mergeCell ref="N3:P3"/>
    <mergeCell ref="Q3:S3"/>
  </mergeCells>
  <phoneticPr fontId="8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9"/>
  <sheetViews>
    <sheetView view="pageBreakPreview" zoomScaleNormal="100" workbookViewId="0">
      <selection activeCell="F6" sqref="F6"/>
    </sheetView>
  </sheetViews>
  <sheetFormatPr defaultRowHeight="13.2" x14ac:dyDescent="0.25"/>
  <cols>
    <col min="1" max="1" width="22" customWidth="1"/>
    <col min="2" max="7" width="10" customWidth="1"/>
    <col min="9" max="11" width="10" customWidth="1"/>
  </cols>
  <sheetData>
    <row r="1" spans="1:11" ht="15.6" x14ac:dyDescent="0.3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K2" s="11" t="s">
        <v>121</v>
      </c>
    </row>
    <row r="3" spans="1:11" ht="12.75" customHeight="1" x14ac:dyDescent="0.25">
      <c r="A3" s="236" t="s">
        <v>0</v>
      </c>
      <c r="B3" s="224" t="s">
        <v>141</v>
      </c>
      <c r="C3" s="224"/>
      <c r="D3" s="224" t="s">
        <v>140</v>
      </c>
      <c r="E3" s="224"/>
      <c r="F3" s="224" t="s">
        <v>136</v>
      </c>
      <c r="G3" s="224"/>
      <c r="H3" s="224" t="s">
        <v>124</v>
      </c>
      <c r="I3" s="224"/>
      <c r="J3" s="224" t="s">
        <v>130</v>
      </c>
      <c r="K3" s="224"/>
    </row>
    <row r="4" spans="1:11" ht="27.75" customHeight="1" x14ac:dyDescent="0.25">
      <c r="A4" s="236"/>
      <c r="B4" s="28" t="s">
        <v>12</v>
      </c>
      <c r="C4" s="28" t="s">
        <v>11</v>
      </c>
      <c r="D4" s="28" t="s">
        <v>12</v>
      </c>
      <c r="E4" s="28" t="s">
        <v>11</v>
      </c>
      <c r="F4" s="28" t="s">
        <v>12</v>
      </c>
      <c r="G4" s="28" t="s">
        <v>11</v>
      </c>
      <c r="H4" s="28" t="s">
        <v>12</v>
      </c>
      <c r="I4" s="28" t="s">
        <v>11</v>
      </c>
      <c r="J4" s="28" t="s">
        <v>12</v>
      </c>
      <c r="K4" s="28" t="s">
        <v>11</v>
      </c>
    </row>
    <row r="5" spans="1:11" ht="13.8" thickBot="1" x14ac:dyDescent="0.3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ht="60.6" thickTop="1" x14ac:dyDescent="0.25">
      <c r="A6" s="18" t="s">
        <v>288</v>
      </c>
      <c r="B6" s="144">
        <f>'2024-2 (п. 1-7)'!C59</f>
        <v>2192190.2000000002</v>
      </c>
      <c r="C6" s="17" t="s">
        <v>203</v>
      </c>
      <c r="D6" s="144">
        <f>'2024-2 (п. 1-7)'!G58</f>
        <v>1229300</v>
      </c>
      <c r="E6" s="88" t="s">
        <v>203</v>
      </c>
      <c r="F6" s="144">
        <f>'2024-2 (п. 1-7)'!K57</f>
        <v>1138800</v>
      </c>
      <c r="G6" s="88" t="s">
        <v>203</v>
      </c>
      <c r="H6" s="144">
        <f>'2024-2 (п. 1-7)'!C132</f>
        <v>964500</v>
      </c>
      <c r="I6" s="88" t="s">
        <v>203</v>
      </c>
      <c r="J6" s="144">
        <f>'2024-2 (п. 1-7)'!F132</f>
        <v>964500</v>
      </c>
      <c r="K6" s="88" t="s">
        <v>203</v>
      </c>
    </row>
    <row r="7" spans="1:11" s="5" customFormat="1" x14ac:dyDescent="0.25">
      <c r="A7" s="9" t="s">
        <v>99</v>
      </c>
      <c r="B7" s="145">
        <f>B6</f>
        <v>2192190.2000000002</v>
      </c>
      <c r="C7" s="88" t="s">
        <v>203</v>
      </c>
      <c r="D7" s="144">
        <f>'2024-2 (п. 1-7)'!G59</f>
        <v>1229300</v>
      </c>
      <c r="E7" s="88" t="s">
        <v>203</v>
      </c>
      <c r="F7" s="144">
        <f>'2024-2 (п. 1-7)'!K58</f>
        <v>1138800</v>
      </c>
      <c r="G7" s="88" t="s">
        <v>203</v>
      </c>
      <c r="H7" s="144">
        <f>H6</f>
        <v>964500</v>
      </c>
      <c r="I7" s="88" t="s">
        <v>203</v>
      </c>
      <c r="J7" s="144">
        <f>J6</f>
        <v>964500</v>
      </c>
      <c r="K7" s="88" t="s">
        <v>203</v>
      </c>
    </row>
    <row r="8" spans="1:11" s="5" customFormat="1" ht="60" customHeight="1" x14ac:dyDescent="0.25">
      <c r="A8" s="40" t="s">
        <v>29</v>
      </c>
      <c r="B8" s="32" t="s">
        <v>10</v>
      </c>
      <c r="C8" s="88" t="s">
        <v>203</v>
      </c>
      <c r="D8" s="32" t="s">
        <v>10</v>
      </c>
      <c r="E8" s="88" t="s">
        <v>203</v>
      </c>
      <c r="F8" s="32" t="s">
        <v>10</v>
      </c>
      <c r="G8" s="88" t="s">
        <v>203</v>
      </c>
      <c r="H8" s="32" t="s">
        <v>10</v>
      </c>
      <c r="I8" s="88" t="s">
        <v>203</v>
      </c>
      <c r="J8" s="32" t="s">
        <v>10</v>
      </c>
      <c r="K8" s="88" t="s">
        <v>203</v>
      </c>
    </row>
    <row r="9" spans="1:11" ht="53.4" customHeight="1" x14ac:dyDescent="0.2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</row>
  </sheetData>
  <mergeCells count="7">
    <mergeCell ref="A9:K9"/>
    <mergeCell ref="F3:G3"/>
    <mergeCell ref="H3:I3"/>
    <mergeCell ref="J3:K3"/>
    <mergeCell ref="A3:A4"/>
    <mergeCell ref="B3:C3"/>
    <mergeCell ref="D3:E3"/>
  </mergeCells>
  <phoneticPr fontId="8" type="noConversion"/>
  <printOptions horizontalCentered="1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"/>
  <sheetViews>
    <sheetView view="pageBreakPreview" zoomScaleNormal="100" workbookViewId="0">
      <selection activeCell="G12" sqref="G12"/>
    </sheetView>
  </sheetViews>
  <sheetFormatPr defaultRowHeight="13.2" x14ac:dyDescent="0.25"/>
  <cols>
    <col min="1" max="1" width="4.5546875" customWidth="1"/>
    <col min="2" max="2" width="26.44140625" customWidth="1"/>
    <col min="3" max="10" width="8.109375" customWidth="1"/>
    <col min="11" max="16" width="7" customWidth="1"/>
  </cols>
  <sheetData>
    <row r="1" spans="1:16" ht="15.6" x14ac:dyDescent="0.3">
      <c r="A1" s="223" t="s">
        <v>30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5.6" x14ac:dyDescent="0.3">
      <c r="A2" s="1"/>
    </row>
    <row r="3" spans="1:16" ht="12.75" customHeight="1" x14ac:dyDescent="0.25">
      <c r="A3" s="235" t="s">
        <v>33</v>
      </c>
      <c r="B3" s="213" t="s">
        <v>31</v>
      </c>
      <c r="C3" s="210" t="s">
        <v>141</v>
      </c>
      <c r="D3" s="211"/>
      <c r="E3" s="211"/>
      <c r="F3" s="211"/>
      <c r="G3" s="210" t="s">
        <v>149</v>
      </c>
      <c r="H3" s="211"/>
      <c r="I3" s="211"/>
      <c r="J3" s="211"/>
      <c r="K3" s="210" t="s">
        <v>145</v>
      </c>
      <c r="L3" s="211"/>
      <c r="M3" s="236" t="s">
        <v>178</v>
      </c>
      <c r="N3" s="236"/>
      <c r="O3" s="236" t="s">
        <v>179</v>
      </c>
      <c r="P3" s="236"/>
    </row>
    <row r="4" spans="1:16" ht="16.5" customHeight="1" x14ac:dyDescent="0.25">
      <c r="A4" s="235"/>
      <c r="B4" s="239"/>
      <c r="C4" s="210" t="s">
        <v>12</v>
      </c>
      <c r="D4" s="211"/>
      <c r="E4" s="210" t="s">
        <v>11</v>
      </c>
      <c r="F4" s="211"/>
      <c r="G4" s="210" t="s">
        <v>12</v>
      </c>
      <c r="H4" s="211"/>
      <c r="I4" s="210" t="s">
        <v>11</v>
      </c>
      <c r="J4" s="211"/>
      <c r="K4" s="238" t="s">
        <v>12</v>
      </c>
      <c r="L4" s="238" t="s">
        <v>11</v>
      </c>
      <c r="M4" s="238" t="s">
        <v>12</v>
      </c>
      <c r="N4" s="238" t="s">
        <v>11</v>
      </c>
      <c r="O4" s="238" t="s">
        <v>12</v>
      </c>
      <c r="P4" s="238" t="s">
        <v>11</v>
      </c>
    </row>
    <row r="5" spans="1:16" ht="37.5" customHeight="1" x14ac:dyDescent="0.25">
      <c r="A5" s="235"/>
      <c r="B5" s="214"/>
      <c r="C5" s="19" t="s">
        <v>61</v>
      </c>
      <c r="D5" s="19" t="s">
        <v>62</v>
      </c>
      <c r="E5" s="19" t="s">
        <v>61</v>
      </c>
      <c r="F5" s="19" t="s">
        <v>62</v>
      </c>
      <c r="G5" s="19" t="s">
        <v>59</v>
      </c>
      <c r="H5" s="19" t="s">
        <v>60</v>
      </c>
      <c r="I5" s="19" t="s">
        <v>59</v>
      </c>
      <c r="J5" s="19" t="s">
        <v>60</v>
      </c>
      <c r="K5" s="238"/>
      <c r="L5" s="238"/>
      <c r="M5" s="238"/>
      <c r="N5" s="238"/>
      <c r="O5" s="238"/>
      <c r="P5" s="238"/>
    </row>
    <row r="6" spans="1:16" ht="13.8" thickBot="1" x14ac:dyDescent="0.3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</row>
    <row r="7" spans="1:16" ht="13.8" thickTop="1" x14ac:dyDescent="0.25">
      <c r="A7" s="18"/>
      <c r="B7" s="18"/>
      <c r="C7" s="146">
        <v>65</v>
      </c>
      <c r="D7" s="146">
        <v>14</v>
      </c>
      <c r="E7" s="146">
        <v>0</v>
      </c>
      <c r="F7" s="146">
        <v>0</v>
      </c>
      <c r="G7" s="146">
        <v>65</v>
      </c>
      <c r="H7" s="146">
        <v>5</v>
      </c>
      <c r="I7" s="146">
        <v>0</v>
      </c>
      <c r="J7" s="146">
        <v>0</v>
      </c>
      <c r="K7" s="146">
        <v>65</v>
      </c>
      <c r="L7" s="146">
        <v>0</v>
      </c>
      <c r="M7" s="146">
        <v>65</v>
      </c>
      <c r="N7" s="146">
        <v>0</v>
      </c>
      <c r="O7" s="146">
        <v>65</v>
      </c>
      <c r="P7" s="146">
        <v>0</v>
      </c>
    </row>
    <row r="8" spans="1:16" x14ac:dyDescent="0.25">
      <c r="A8" s="8"/>
      <c r="B8" s="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8"/>
      <c r="B9" s="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8"/>
      <c r="B10" s="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s="5" customFormat="1" x14ac:dyDescent="0.25">
      <c r="A11" s="40"/>
      <c r="B11" s="40" t="s">
        <v>122</v>
      </c>
      <c r="C11" s="146">
        <v>65</v>
      </c>
      <c r="D11" s="146">
        <v>14</v>
      </c>
      <c r="E11" s="146">
        <v>0</v>
      </c>
      <c r="F11" s="146">
        <v>0</v>
      </c>
      <c r="G11" s="146">
        <v>65</v>
      </c>
      <c r="H11" s="146">
        <v>5</v>
      </c>
      <c r="I11" s="146">
        <v>0</v>
      </c>
      <c r="J11" s="146">
        <v>0</v>
      </c>
      <c r="K11" s="146">
        <v>65</v>
      </c>
      <c r="L11" s="146">
        <v>0</v>
      </c>
      <c r="M11" s="146">
        <v>65</v>
      </c>
      <c r="N11" s="146">
        <v>0</v>
      </c>
      <c r="O11" s="146">
        <v>65</v>
      </c>
      <c r="P11" s="146">
        <v>0</v>
      </c>
    </row>
    <row r="12" spans="1:16" s="5" customFormat="1" ht="51" customHeight="1" x14ac:dyDescent="0.25">
      <c r="A12" s="40"/>
      <c r="B12" s="40" t="s">
        <v>32</v>
      </c>
      <c r="C12" s="32" t="s">
        <v>10</v>
      </c>
      <c r="D12" s="32" t="s">
        <v>10</v>
      </c>
      <c r="E12" s="32"/>
      <c r="F12" s="32"/>
      <c r="G12" s="32" t="s">
        <v>10</v>
      </c>
      <c r="H12" s="32" t="s">
        <v>10</v>
      </c>
      <c r="I12" s="32"/>
      <c r="J12" s="32"/>
      <c r="K12" s="32" t="s">
        <v>10</v>
      </c>
      <c r="L12" s="32"/>
      <c r="M12" s="32" t="s">
        <v>10</v>
      </c>
      <c r="N12" s="32"/>
      <c r="O12" s="32" t="s">
        <v>10</v>
      </c>
      <c r="P12" s="32"/>
    </row>
    <row r="13" spans="1:16" ht="48.6" customHeight="1" x14ac:dyDescent="0.2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</row>
  </sheetData>
  <mergeCells count="19">
    <mergeCell ref="O4:O5"/>
    <mergeCell ref="A13:P13"/>
    <mergeCell ref="P4:P5"/>
    <mergeCell ref="A1:P1"/>
    <mergeCell ref="M3:N3"/>
    <mergeCell ref="O3:P3"/>
    <mergeCell ref="K4:K5"/>
    <mergeCell ref="L4:L5"/>
    <mergeCell ref="M4:M5"/>
    <mergeCell ref="N4:N5"/>
    <mergeCell ref="E4:F4"/>
    <mergeCell ref="K3:L3"/>
    <mergeCell ref="A3:A5"/>
    <mergeCell ref="B3:B5"/>
    <mergeCell ref="C4:D4"/>
    <mergeCell ref="I4:J4"/>
    <mergeCell ref="C3:F3"/>
    <mergeCell ref="G3:J3"/>
    <mergeCell ref="G4:H4"/>
  </mergeCells>
  <phoneticPr fontId="8" type="noConversion"/>
  <printOptions horizontalCentered="1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11"/>
  <sheetViews>
    <sheetView view="pageBreakPreview" zoomScaleNormal="100" workbookViewId="0">
      <selection activeCell="K9" sqref="K9"/>
    </sheetView>
  </sheetViews>
  <sheetFormatPr defaultRowHeight="13.2" x14ac:dyDescent="0.25"/>
  <cols>
    <col min="1" max="1" width="3.6640625" customWidth="1"/>
    <col min="2" max="2" width="17.6640625" customWidth="1"/>
    <col min="3" max="3" width="11.6640625" customWidth="1"/>
    <col min="4" max="18" width="9.5546875" customWidth="1"/>
  </cols>
  <sheetData>
    <row r="1" spans="1:18" ht="33" customHeight="1" x14ac:dyDescent="0.3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x14ac:dyDescent="0.25">
      <c r="Q2" s="11" t="s">
        <v>121</v>
      </c>
      <c r="R2" s="11"/>
    </row>
    <row r="3" spans="1:18" ht="34.5" customHeight="1" x14ac:dyDescent="0.25">
      <c r="A3" s="236" t="s">
        <v>33</v>
      </c>
      <c r="B3" s="236" t="s">
        <v>69</v>
      </c>
      <c r="C3" s="236" t="s">
        <v>34</v>
      </c>
      <c r="D3" s="210" t="s">
        <v>141</v>
      </c>
      <c r="E3" s="211"/>
      <c r="F3" s="212"/>
      <c r="G3" s="210" t="s">
        <v>140</v>
      </c>
      <c r="H3" s="211"/>
      <c r="I3" s="212"/>
      <c r="J3" s="210" t="s">
        <v>136</v>
      </c>
      <c r="K3" s="211"/>
      <c r="L3" s="212"/>
      <c r="M3" s="210" t="s">
        <v>124</v>
      </c>
      <c r="N3" s="211"/>
      <c r="O3" s="212"/>
      <c r="P3" s="210" t="s">
        <v>130</v>
      </c>
      <c r="Q3" s="211"/>
      <c r="R3" s="212"/>
    </row>
    <row r="4" spans="1:18" ht="24" x14ac:dyDescent="0.25">
      <c r="A4" s="236"/>
      <c r="B4" s="236"/>
      <c r="C4" s="236"/>
      <c r="D4" s="19" t="s">
        <v>12</v>
      </c>
      <c r="E4" s="19" t="s">
        <v>11</v>
      </c>
      <c r="F4" s="19" t="s">
        <v>8</v>
      </c>
      <c r="G4" s="19" t="s">
        <v>12</v>
      </c>
      <c r="H4" s="19" t="s">
        <v>11</v>
      </c>
      <c r="I4" s="19" t="s">
        <v>8</v>
      </c>
      <c r="J4" s="19" t="s">
        <v>12</v>
      </c>
      <c r="K4" s="19" t="s">
        <v>11</v>
      </c>
      <c r="L4" s="19" t="s">
        <v>8</v>
      </c>
      <c r="M4" s="19" t="s">
        <v>12</v>
      </c>
      <c r="N4" s="19" t="s">
        <v>11</v>
      </c>
      <c r="O4" s="19" t="s">
        <v>8</v>
      </c>
      <c r="P4" s="19" t="s">
        <v>12</v>
      </c>
      <c r="Q4" s="19" t="s">
        <v>11</v>
      </c>
      <c r="R4" s="19" t="s">
        <v>8</v>
      </c>
    </row>
    <row r="5" spans="1:18" ht="13.8" thickBot="1" x14ac:dyDescent="0.3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</row>
    <row r="6" spans="1:18" ht="13.8" thickTop="1" x14ac:dyDescent="0.25">
      <c r="A6" s="147"/>
      <c r="B6" s="148" t="s">
        <v>289</v>
      </c>
      <c r="C6" s="148" t="s">
        <v>289</v>
      </c>
      <c r="D6" s="148" t="s">
        <v>289</v>
      </c>
      <c r="E6" s="148" t="s">
        <v>289</v>
      </c>
      <c r="F6" s="148" t="s">
        <v>289</v>
      </c>
      <c r="G6" s="148" t="s">
        <v>289</v>
      </c>
      <c r="H6" s="148" t="s">
        <v>289</v>
      </c>
      <c r="I6" s="148" t="s">
        <v>289</v>
      </c>
      <c r="J6" s="148" t="s">
        <v>289</v>
      </c>
      <c r="K6" s="148" t="s">
        <v>289</v>
      </c>
      <c r="L6" s="148" t="s">
        <v>289</v>
      </c>
      <c r="M6" s="148" t="s">
        <v>289</v>
      </c>
      <c r="N6" s="148" t="s">
        <v>289</v>
      </c>
      <c r="O6" s="148" t="s">
        <v>289</v>
      </c>
      <c r="P6" s="148" t="s">
        <v>289</v>
      </c>
      <c r="Q6" s="148" t="s">
        <v>289</v>
      </c>
      <c r="R6" s="148" t="s">
        <v>289</v>
      </c>
    </row>
    <row r="7" spans="1:18" x14ac:dyDescent="0.25">
      <c r="A7" s="83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149"/>
      <c r="N7" s="149"/>
      <c r="O7" s="149"/>
      <c r="P7" s="149"/>
      <c r="Q7" s="149"/>
      <c r="R7" s="149"/>
    </row>
    <row r="8" spans="1:18" x14ac:dyDescent="0.25">
      <c r="A8" s="83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149"/>
      <c r="N8" s="149"/>
      <c r="O8" s="149"/>
      <c r="P8" s="149"/>
      <c r="Q8" s="149"/>
      <c r="R8" s="149"/>
    </row>
    <row r="9" spans="1:18" x14ac:dyDescent="0.25">
      <c r="A9" s="83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149"/>
      <c r="N9" s="149"/>
      <c r="O9" s="149"/>
      <c r="P9" s="149"/>
      <c r="Q9" s="149"/>
      <c r="R9" s="149"/>
    </row>
    <row r="10" spans="1:18" s="5" customFormat="1" x14ac:dyDescent="0.25">
      <c r="A10" s="83"/>
      <c r="B10" s="83" t="s">
        <v>99</v>
      </c>
      <c r="C10" s="148" t="s">
        <v>289</v>
      </c>
      <c r="D10" s="148" t="s">
        <v>289</v>
      </c>
      <c r="E10" s="148" t="s">
        <v>289</v>
      </c>
      <c r="F10" s="148" t="s">
        <v>289</v>
      </c>
      <c r="G10" s="148" t="s">
        <v>289</v>
      </c>
      <c r="H10" s="148" t="s">
        <v>289</v>
      </c>
      <c r="I10" s="148" t="s">
        <v>289</v>
      </c>
      <c r="J10" s="148" t="s">
        <v>289</v>
      </c>
      <c r="K10" s="148" t="s">
        <v>289</v>
      </c>
      <c r="L10" s="148" t="s">
        <v>289</v>
      </c>
      <c r="M10" s="148" t="s">
        <v>289</v>
      </c>
      <c r="N10" s="148" t="s">
        <v>289</v>
      </c>
      <c r="O10" s="148" t="s">
        <v>289</v>
      </c>
      <c r="P10" s="148" t="s">
        <v>289</v>
      </c>
      <c r="Q10" s="148" t="s">
        <v>289</v>
      </c>
      <c r="R10" s="148" t="s">
        <v>289</v>
      </c>
    </row>
    <row r="11" spans="1:18" ht="36" customHeight="1" x14ac:dyDescent="0.2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</row>
  </sheetData>
  <mergeCells count="10">
    <mergeCell ref="A11:P11"/>
    <mergeCell ref="A1:R1"/>
    <mergeCell ref="P3:R3"/>
    <mergeCell ref="A3:A4"/>
    <mergeCell ref="B3:B4"/>
    <mergeCell ref="C3:C4"/>
    <mergeCell ref="D3:F3"/>
    <mergeCell ref="G3:I3"/>
    <mergeCell ref="J3:L3"/>
    <mergeCell ref="M3:O3"/>
  </mergeCells>
  <phoneticPr fontId="8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5"/>
  <sheetViews>
    <sheetView view="pageBreakPreview" topLeftCell="A22" zoomScaleNormal="100" workbookViewId="0">
      <selection activeCell="A23" sqref="A23:I24"/>
    </sheetView>
  </sheetViews>
  <sheetFormatPr defaultRowHeight="13.2" x14ac:dyDescent="0.25"/>
  <cols>
    <col min="1" max="1" width="17" customWidth="1"/>
    <col min="2" max="2" width="10.109375" customWidth="1"/>
    <col min="3" max="3" width="7.44140625" customWidth="1"/>
    <col min="4" max="4" width="9.88671875" customWidth="1"/>
    <col min="5" max="5" width="10.5546875" customWidth="1"/>
    <col min="6" max="6" width="9.88671875" customWidth="1"/>
    <col min="7" max="7" width="10.88671875" customWidth="1"/>
    <col min="8" max="8" width="10" customWidth="1"/>
    <col min="9" max="9" width="10.44140625" customWidth="1"/>
  </cols>
  <sheetData>
    <row r="1" spans="1:9" ht="34.950000000000003" customHeight="1" x14ac:dyDescent="0.25">
      <c r="A1" s="243" t="s">
        <v>182</v>
      </c>
      <c r="B1" s="243"/>
      <c r="C1" s="243"/>
      <c r="D1" s="243"/>
      <c r="E1" s="243"/>
      <c r="F1" s="243"/>
      <c r="G1" s="243"/>
      <c r="H1" s="243"/>
      <c r="I1" s="243"/>
    </row>
    <row r="2" spans="1:9" ht="30.6" customHeight="1" x14ac:dyDescent="0.25">
      <c r="A2" s="250" t="s">
        <v>164</v>
      </c>
      <c r="B2" s="250"/>
      <c r="C2" s="250"/>
      <c r="D2" s="250"/>
      <c r="E2" s="250"/>
      <c r="F2" s="250"/>
      <c r="G2" s="250"/>
      <c r="H2" s="250"/>
      <c r="I2" s="250"/>
    </row>
    <row r="3" spans="1:9" x14ac:dyDescent="0.25">
      <c r="A3" s="75"/>
      <c r="B3" s="75"/>
      <c r="C3" s="75"/>
      <c r="D3" s="75"/>
      <c r="E3" s="75"/>
      <c r="F3" s="75"/>
      <c r="G3" s="75"/>
      <c r="H3" s="75"/>
      <c r="I3" s="76" t="s">
        <v>121</v>
      </c>
    </row>
    <row r="4" spans="1:9" ht="22.5" customHeight="1" x14ac:dyDescent="0.25">
      <c r="A4" s="245" t="s">
        <v>113</v>
      </c>
      <c r="B4" s="246" t="s">
        <v>70</v>
      </c>
      <c r="C4" s="248" t="s">
        <v>71</v>
      </c>
      <c r="D4" s="245" t="s">
        <v>141</v>
      </c>
      <c r="E4" s="245"/>
      <c r="F4" s="245" t="s">
        <v>140</v>
      </c>
      <c r="G4" s="245"/>
      <c r="H4" s="245" t="s">
        <v>136</v>
      </c>
      <c r="I4" s="245"/>
    </row>
    <row r="5" spans="1:9" ht="87" customHeight="1" x14ac:dyDescent="0.25">
      <c r="A5" s="245"/>
      <c r="B5" s="247"/>
      <c r="C5" s="249"/>
      <c r="D5" s="77" t="s">
        <v>73</v>
      </c>
      <c r="E5" s="78" t="s">
        <v>72</v>
      </c>
      <c r="F5" s="77" t="s">
        <v>73</v>
      </c>
      <c r="G5" s="78" t="s">
        <v>72</v>
      </c>
      <c r="H5" s="77" t="s">
        <v>73</v>
      </c>
      <c r="I5" s="78" t="s">
        <v>72</v>
      </c>
    </row>
    <row r="6" spans="1:9" ht="13.8" thickBot="1" x14ac:dyDescent="0.3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</row>
    <row r="7" spans="1:9" ht="13.8" thickTop="1" x14ac:dyDescent="0.25">
      <c r="A7" s="80" t="s">
        <v>116</v>
      </c>
      <c r="B7" s="150" t="s">
        <v>289</v>
      </c>
      <c r="C7" s="150" t="s">
        <v>289</v>
      </c>
      <c r="D7" s="150" t="s">
        <v>289</v>
      </c>
      <c r="E7" s="150" t="s">
        <v>289</v>
      </c>
      <c r="F7" s="150" t="s">
        <v>289</v>
      </c>
      <c r="G7" s="150" t="s">
        <v>289</v>
      </c>
      <c r="H7" s="150" t="s">
        <v>289</v>
      </c>
      <c r="I7" s="150" t="s">
        <v>289</v>
      </c>
    </row>
    <row r="8" spans="1:9" x14ac:dyDescent="0.25">
      <c r="A8" s="81" t="s">
        <v>117</v>
      </c>
      <c r="B8" s="150" t="s">
        <v>289</v>
      </c>
      <c r="C8" s="150" t="s">
        <v>289</v>
      </c>
      <c r="D8" s="150" t="s">
        <v>289</v>
      </c>
      <c r="E8" s="150" t="s">
        <v>289</v>
      </c>
      <c r="F8" s="150" t="s">
        <v>289</v>
      </c>
      <c r="G8" s="150" t="s">
        <v>289</v>
      </c>
      <c r="H8" s="150" t="s">
        <v>289</v>
      </c>
      <c r="I8" s="150" t="s">
        <v>289</v>
      </c>
    </row>
    <row r="9" spans="1:9" x14ac:dyDescent="0.25">
      <c r="A9" s="81" t="s">
        <v>118</v>
      </c>
      <c r="B9" s="150" t="s">
        <v>289</v>
      </c>
      <c r="C9" s="150" t="s">
        <v>289</v>
      </c>
      <c r="D9" s="150" t="s">
        <v>289</v>
      </c>
      <c r="E9" s="150" t="s">
        <v>289</v>
      </c>
      <c r="F9" s="150" t="s">
        <v>289</v>
      </c>
      <c r="G9" s="150" t="s">
        <v>289</v>
      </c>
      <c r="H9" s="150" t="s">
        <v>289</v>
      </c>
      <c r="I9" s="150" t="s">
        <v>289</v>
      </c>
    </row>
    <row r="10" spans="1:9" s="5" customFormat="1" x14ac:dyDescent="0.25">
      <c r="A10" s="83" t="s">
        <v>99</v>
      </c>
      <c r="B10" s="150" t="s">
        <v>289</v>
      </c>
      <c r="C10" s="150" t="s">
        <v>289</v>
      </c>
      <c r="D10" s="150" t="s">
        <v>289</v>
      </c>
      <c r="E10" s="150" t="s">
        <v>289</v>
      </c>
      <c r="F10" s="150" t="s">
        <v>289</v>
      </c>
      <c r="G10" s="150" t="s">
        <v>289</v>
      </c>
      <c r="H10" s="150" t="s">
        <v>289</v>
      </c>
      <c r="I10" s="150" t="s">
        <v>289</v>
      </c>
    </row>
    <row r="11" spans="1:9" x14ac:dyDescent="0.2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31.2" customHeight="1" x14ac:dyDescent="0.25">
      <c r="A12" s="250" t="s">
        <v>142</v>
      </c>
      <c r="B12" s="250"/>
      <c r="C12" s="250"/>
      <c r="D12" s="250"/>
      <c r="E12" s="250"/>
      <c r="F12" s="250"/>
      <c r="G12" s="250"/>
      <c r="H12" s="250"/>
      <c r="I12" s="250"/>
    </row>
    <row r="13" spans="1:9" x14ac:dyDescent="0.25">
      <c r="A13" s="75"/>
      <c r="B13" s="75"/>
      <c r="C13" s="75"/>
      <c r="D13" s="75"/>
      <c r="E13" s="75"/>
      <c r="F13" s="75"/>
      <c r="G13" s="76" t="s">
        <v>121</v>
      </c>
      <c r="H13" s="75"/>
      <c r="I13" s="75"/>
    </row>
    <row r="14" spans="1:9" ht="23.4" customHeight="1" x14ac:dyDescent="0.25">
      <c r="A14" s="245" t="s">
        <v>113</v>
      </c>
      <c r="B14" s="246" t="s">
        <v>70</v>
      </c>
      <c r="C14" s="248" t="s">
        <v>71</v>
      </c>
      <c r="D14" s="245" t="s">
        <v>124</v>
      </c>
      <c r="E14" s="245"/>
      <c r="F14" s="245" t="s">
        <v>130</v>
      </c>
      <c r="G14" s="245"/>
      <c r="H14" s="75"/>
      <c r="I14" s="75"/>
    </row>
    <row r="15" spans="1:9" ht="88.2" customHeight="1" x14ac:dyDescent="0.25">
      <c r="A15" s="245"/>
      <c r="B15" s="247"/>
      <c r="C15" s="249"/>
      <c r="D15" s="77" t="s">
        <v>73</v>
      </c>
      <c r="E15" s="78" t="s">
        <v>72</v>
      </c>
      <c r="F15" s="77" t="s">
        <v>73</v>
      </c>
      <c r="G15" s="78" t="s">
        <v>72</v>
      </c>
      <c r="H15" s="75"/>
      <c r="I15" s="75"/>
    </row>
    <row r="16" spans="1:9" ht="13.8" thickBot="1" x14ac:dyDescent="0.3">
      <c r="A16" s="79">
        <v>1</v>
      </c>
      <c r="B16" s="79">
        <v>2</v>
      </c>
      <c r="C16" s="79">
        <v>3</v>
      </c>
      <c r="D16" s="79">
        <v>4</v>
      </c>
      <c r="E16" s="79">
        <v>5</v>
      </c>
      <c r="F16" s="79">
        <v>6</v>
      </c>
      <c r="G16" s="79">
        <v>7</v>
      </c>
      <c r="H16" s="75"/>
      <c r="I16" s="75"/>
    </row>
    <row r="17" spans="1:9" ht="13.8" thickTop="1" x14ac:dyDescent="0.25">
      <c r="A17" s="80" t="s">
        <v>116</v>
      </c>
      <c r="B17" s="150" t="s">
        <v>289</v>
      </c>
      <c r="C17" s="150" t="s">
        <v>289</v>
      </c>
      <c r="D17" s="150" t="s">
        <v>289</v>
      </c>
      <c r="E17" s="150" t="s">
        <v>289</v>
      </c>
      <c r="F17" s="150" t="s">
        <v>289</v>
      </c>
      <c r="G17" s="150" t="s">
        <v>289</v>
      </c>
      <c r="H17" s="75"/>
      <c r="I17" s="75"/>
    </row>
    <row r="18" spans="1:9" x14ac:dyDescent="0.25">
      <c r="A18" s="81" t="s">
        <v>117</v>
      </c>
      <c r="B18" s="150" t="s">
        <v>289</v>
      </c>
      <c r="C18" s="150" t="s">
        <v>289</v>
      </c>
      <c r="D18" s="150" t="s">
        <v>289</v>
      </c>
      <c r="E18" s="150" t="s">
        <v>289</v>
      </c>
      <c r="F18" s="150" t="s">
        <v>289</v>
      </c>
      <c r="G18" s="150" t="s">
        <v>289</v>
      </c>
      <c r="H18" s="75"/>
      <c r="I18" s="75"/>
    </row>
    <row r="19" spans="1:9" x14ac:dyDescent="0.25">
      <c r="A19" s="81" t="s">
        <v>118</v>
      </c>
      <c r="B19" s="150" t="s">
        <v>289</v>
      </c>
      <c r="C19" s="150" t="s">
        <v>289</v>
      </c>
      <c r="D19" s="150" t="s">
        <v>289</v>
      </c>
      <c r="E19" s="150" t="s">
        <v>289</v>
      </c>
      <c r="F19" s="150" t="s">
        <v>289</v>
      </c>
      <c r="G19" s="150" t="s">
        <v>289</v>
      </c>
      <c r="H19" s="75"/>
      <c r="I19" s="75"/>
    </row>
    <row r="20" spans="1:9" x14ac:dyDescent="0.25">
      <c r="A20" s="83" t="s">
        <v>99</v>
      </c>
      <c r="B20" s="150" t="s">
        <v>289</v>
      </c>
      <c r="C20" s="150" t="s">
        <v>289</v>
      </c>
      <c r="D20" s="150" t="s">
        <v>289</v>
      </c>
      <c r="E20" s="150" t="s">
        <v>289</v>
      </c>
      <c r="F20" s="150" t="s">
        <v>289</v>
      </c>
      <c r="G20" s="150" t="s">
        <v>289</v>
      </c>
      <c r="H20" s="75"/>
      <c r="I20" s="75"/>
    </row>
    <row r="22" spans="1:9" ht="34.200000000000003" customHeight="1" x14ac:dyDescent="0.25">
      <c r="A22" s="244" t="s">
        <v>165</v>
      </c>
      <c r="B22" s="244"/>
      <c r="C22" s="244"/>
      <c r="D22" s="244"/>
      <c r="E22" s="244"/>
      <c r="F22" s="244"/>
      <c r="G22" s="244"/>
      <c r="H22" s="244"/>
      <c r="I22" s="244"/>
    </row>
    <row r="23" spans="1:9" x14ac:dyDescent="0.25">
      <c r="A23" s="241" t="s">
        <v>290</v>
      </c>
      <c r="B23" s="242"/>
      <c r="C23" s="242"/>
      <c r="D23" s="242"/>
      <c r="E23" s="242"/>
      <c r="F23" s="242"/>
      <c r="G23" s="242"/>
      <c r="H23" s="242"/>
      <c r="I23" s="242"/>
    </row>
    <row r="24" spans="1:9" ht="177.6" customHeight="1" x14ac:dyDescent="0.25">
      <c r="A24" s="228"/>
      <c r="B24" s="228"/>
      <c r="C24" s="228"/>
      <c r="D24" s="228"/>
      <c r="E24" s="228"/>
      <c r="F24" s="228"/>
      <c r="G24" s="228"/>
      <c r="H24" s="228"/>
      <c r="I24" s="228"/>
    </row>
    <row r="25" spans="1:9" ht="5.25" customHeight="1" x14ac:dyDescent="0.25"/>
  </sheetData>
  <mergeCells count="16">
    <mergeCell ref="A23:I24"/>
    <mergeCell ref="A1:I1"/>
    <mergeCell ref="A22:I22"/>
    <mergeCell ref="F14:G14"/>
    <mergeCell ref="D14:E14"/>
    <mergeCell ref="B4:B5"/>
    <mergeCell ref="C4:C5"/>
    <mergeCell ref="H4:I4"/>
    <mergeCell ref="D4:E4"/>
    <mergeCell ref="F4:G4"/>
    <mergeCell ref="A4:A5"/>
    <mergeCell ref="B14:B15"/>
    <mergeCell ref="A2:I2"/>
    <mergeCell ref="A12:I12"/>
    <mergeCell ref="A14:A15"/>
    <mergeCell ref="C14:C15"/>
  </mergeCells>
  <phoneticPr fontId="8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87" orientation="landscape" r:id="rId1"/>
  <headerFooter alignWithMargins="0"/>
  <rowBreaks count="1" manualBreakCount="1">
    <brk id="2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04"/>
  <sheetViews>
    <sheetView view="pageBreakPreview" topLeftCell="A64" zoomScaleNormal="100" workbookViewId="0">
      <selection activeCell="G84" sqref="G84"/>
    </sheetView>
  </sheetViews>
  <sheetFormatPr defaultRowHeight="13.2" x14ac:dyDescent="0.25"/>
  <cols>
    <col min="2" max="2" width="26.44140625" customWidth="1"/>
    <col min="3" max="9" width="11.5546875" customWidth="1"/>
    <col min="10" max="10" width="11.6640625" customWidth="1"/>
    <col min="11" max="11" width="13.5546875" customWidth="1"/>
    <col min="12" max="12" width="11.6640625" customWidth="1"/>
  </cols>
  <sheetData>
    <row r="1" spans="1:11" ht="15.6" x14ac:dyDescent="0.3">
      <c r="A1" s="1" t="s">
        <v>160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1" t="s">
        <v>161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J3" s="11" t="s">
        <v>121</v>
      </c>
    </row>
    <row r="4" spans="1:11" ht="48" customHeight="1" x14ac:dyDescent="0.25">
      <c r="A4" s="236" t="s">
        <v>35</v>
      </c>
      <c r="B4" s="236" t="s">
        <v>0</v>
      </c>
      <c r="C4" s="236" t="s">
        <v>36</v>
      </c>
      <c r="D4" s="236" t="s">
        <v>37</v>
      </c>
      <c r="E4" s="236" t="s">
        <v>127</v>
      </c>
      <c r="F4" s="236" t="s">
        <v>150</v>
      </c>
      <c r="G4" s="213" t="s">
        <v>38</v>
      </c>
      <c r="H4" s="236" t="s">
        <v>39</v>
      </c>
      <c r="I4" s="236"/>
      <c r="J4" s="236" t="s">
        <v>48</v>
      </c>
    </row>
    <row r="5" spans="1:11" ht="24" x14ac:dyDescent="0.25">
      <c r="A5" s="236"/>
      <c r="B5" s="236"/>
      <c r="C5" s="236"/>
      <c r="D5" s="236"/>
      <c r="E5" s="236"/>
      <c r="F5" s="236"/>
      <c r="G5" s="214"/>
      <c r="H5" s="19" t="s">
        <v>40</v>
      </c>
      <c r="I5" s="19" t="s">
        <v>41</v>
      </c>
      <c r="J5" s="236"/>
    </row>
    <row r="6" spans="1:11" x14ac:dyDescent="0.25">
      <c r="A6" s="152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152" t="s">
        <v>74</v>
      </c>
      <c r="H6" s="152">
        <v>8</v>
      </c>
      <c r="I6" s="152">
        <v>9</v>
      </c>
      <c r="J6" s="152" t="s">
        <v>75</v>
      </c>
    </row>
    <row r="7" spans="1:11" s="84" customFormat="1" ht="22.2" customHeight="1" x14ac:dyDescent="0.25">
      <c r="A7" s="89" t="str">
        <f>'2024-2 (п. 1-7)'!A55</f>
        <v>Х</v>
      </c>
      <c r="B7" s="89" t="str">
        <f>'2024-2 (п. 1-7)'!B55</f>
        <v>Видатки та надання кредитів -  усього</v>
      </c>
      <c r="C7" s="155">
        <v>4040100</v>
      </c>
      <c r="D7" s="156">
        <v>2661693</v>
      </c>
      <c r="E7" s="157" t="s">
        <v>203</v>
      </c>
      <c r="F7" s="157" t="s">
        <v>203</v>
      </c>
      <c r="G7" s="157" t="s">
        <v>203</v>
      </c>
      <c r="H7" s="157" t="s">
        <v>203</v>
      </c>
      <c r="I7" s="157" t="s">
        <v>203</v>
      </c>
      <c r="J7" s="157" t="s">
        <v>203</v>
      </c>
    </row>
    <row r="8" spans="1:11" s="84" customFormat="1" ht="22.2" customHeight="1" x14ac:dyDescent="0.25">
      <c r="A8" s="89" t="str">
        <f>'2024-2 (п. 1-7)'!A56</f>
        <v>2000</v>
      </c>
      <c r="B8" s="89" t="str">
        <f>'2024-2 (п. 1-7)'!B56</f>
        <v>у тому числі:
Поточні видатки</v>
      </c>
      <c r="C8" s="156">
        <v>4040100</v>
      </c>
      <c r="D8" s="156">
        <f>'2024-2 (п. 1-7)'!C56</f>
        <v>2661693.0500000003</v>
      </c>
      <c r="E8" s="157" t="s">
        <v>203</v>
      </c>
      <c r="F8" s="157" t="s">
        <v>203</v>
      </c>
      <c r="G8" s="157" t="s">
        <v>203</v>
      </c>
      <c r="H8" s="157" t="s">
        <v>203</v>
      </c>
      <c r="I8" s="157" t="s">
        <v>203</v>
      </c>
      <c r="J8" s="157" t="s">
        <v>203</v>
      </c>
    </row>
    <row r="9" spans="1:11" s="84" customFormat="1" ht="22.2" customHeight="1" x14ac:dyDescent="0.25">
      <c r="A9" s="89" t="str">
        <f>'2024-2 (п. 1-7)'!A57</f>
        <v>2100</v>
      </c>
      <c r="B9" s="89" t="str">
        <f>'2024-2 (п. 1-7)'!B57</f>
        <v>Оплата праці і нарахування на заробітну плату</v>
      </c>
      <c r="C9" s="157">
        <v>4040100</v>
      </c>
      <c r="D9" s="156">
        <f>'2024-2 (п. 1-7)'!C57</f>
        <v>2604777.89</v>
      </c>
      <c r="E9" s="157" t="s">
        <v>203</v>
      </c>
      <c r="F9" s="157" t="s">
        <v>203</v>
      </c>
      <c r="G9" s="157" t="s">
        <v>203</v>
      </c>
      <c r="H9" s="157" t="s">
        <v>203</v>
      </c>
      <c r="I9" s="157" t="s">
        <v>203</v>
      </c>
      <c r="J9" s="157" t="s">
        <v>203</v>
      </c>
    </row>
    <row r="10" spans="1:11" s="84" customFormat="1" ht="22.2" customHeight="1" x14ac:dyDescent="0.25">
      <c r="A10" s="89" t="str">
        <f>'2024-2 (п. 1-7)'!A58</f>
        <v>2110</v>
      </c>
      <c r="B10" s="89" t="str">
        <f>'2024-2 (п. 1-7)'!B58</f>
        <v>Оплата праці</v>
      </c>
      <c r="C10" s="157">
        <v>3018100</v>
      </c>
      <c r="D10" s="156">
        <f>'2024-2 (п. 1-7)'!C58</f>
        <v>2192190.2000000002</v>
      </c>
      <c r="E10" s="157" t="s">
        <v>203</v>
      </c>
      <c r="F10" s="157" t="s">
        <v>203</v>
      </c>
      <c r="G10" s="157" t="s">
        <v>203</v>
      </c>
      <c r="H10" s="157" t="s">
        <v>203</v>
      </c>
      <c r="I10" s="157" t="s">
        <v>203</v>
      </c>
      <c r="J10" s="157" t="s">
        <v>203</v>
      </c>
    </row>
    <row r="11" spans="1:11" s="84" customFormat="1" ht="22.2" customHeight="1" x14ac:dyDescent="0.25">
      <c r="A11" s="89" t="str">
        <f>'2024-2 (п. 1-7)'!A59</f>
        <v>2111</v>
      </c>
      <c r="B11" s="89" t="str">
        <f>'2024-2 (п. 1-7)'!B59</f>
        <v>Заробітна плата</v>
      </c>
      <c r="C11" s="157">
        <v>3018100</v>
      </c>
      <c r="D11" s="156">
        <f>'2024-2 (п. 1-7)'!C59</f>
        <v>2192190.2000000002</v>
      </c>
      <c r="E11" s="157" t="s">
        <v>203</v>
      </c>
      <c r="F11" s="157" t="s">
        <v>203</v>
      </c>
      <c r="G11" s="157" t="s">
        <v>203</v>
      </c>
      <c r="H11" s="157" t="s">
        <v>203</v>
      </c>
      <c r="I11" s="157" t="s">
        <v>203</v>
      </c>
      <c r="J11" s="157" t="s">
        <v>203</v>
      </c>
    </row>
    <row r="12" spans="1:11" s="84" customFormat="1" ht="22.2" customHeight="1" x14ac:dyDescent="0.25">
      <c r="A12" s="89" t="str">
        <f>'2024-2 (п. 1-7)'!A60</f>
        <v>2112</v>
      </c>
      <c r="B12" s="89" t="str">
        <f>'2024-2 (п. 1-7)'!B60</f>
        <v>Грошове  забезпечення військовослужбовців</v>
      </c>
      <c r="C12" s="157" t="s">
        <v>203</v>
      </c>
      <c r="D12" s="156" t="str">
        <f>'2024-2 (п. 1-7)'!C60</f>
        <v>-</v>
      </c>
      <c r="E12" s="157" t="s">
        <v>203</v>
      </c>
      <c r="F12" s="157" t="s">
        <v>203</v>
      </c>
      <c r="G12" s="157" t="s">
        <v>203</v>
      </c>
      <c r="H12" s="157" t="s">
        <v>203</v>
      </c>
      <c r="I12" s="157" t="s">
        <v>203</v>
      </c>
      <c r="J12" s="157" t="s">
        <v>203</v>
      </c>
    </row>
    <row r="13" spans="1:11" s="84" customFormat="1" ht="22.2" customHeight="1" x14ac:dyDescent="0.25">
      <c r="A13" s="89" t="str">
        <f>'2024-2 (п. 1-7)'!A61</f>
        <v>2113</v>
      </c>
      <c r="B13" s="89" t="str">
        <f>'2024-2 (п. 1-7)'!B61</f>
        <v>Суддівська винагорода</v>
      </c>
      <c r="C13" s="157" t="s">
        <v>203</v>
      </c>
      <c r="D13" s="156" t="s">
        <v>203</v>
      </c>
      <c r="E13" s="157" t="s">
        <v>203</v>
      </c>
      <c r="F13" s="157" t="s">
        <v>203</v>
      </c>
      <c r="G13" s="157" t="s">
        <v>203</v>
      </c>
      <c r="H13" s="157" t="s">
        <v>203</v>
      </c>
      <c r="I13" s="157" t="s">
        <v>203</v>
      </c>
      <c r="J13" s="157" t="s">
        <v>203</v>
      </c>
    </row>
    <row r="14" spans="1:11" s="84" customFormat="1" ht="22.2" customHeight="1" x14ac:dyDescent="0.25">
      <c r="A14" s="89" t="str">
        <f>'2024-2 (п. 1-7)'!A62</f>
        <v>2120</v>
      </c>
      <c r="B14" s="89" t="str">
        <f>'2024-2 (п. 1-7)'!B62</f>
        <v>Нарахування на оплату праці</v>
      </c>
      <c r="C14" s="157">
        <v>664000</v>
      </c>
      <c r="D14" s="156">
        <f>'2024-2 (п. 1-7)'!C62</f>
        <v>412587.69</v>
      </c>
      <c r="E14" s="157" t="s">
        <v>203</v>
      </c>
      <c r="F14" s="157" t="s">
        <v>203</v>
      </c>
      <c r="G14" s="157" t="s">
        <v>203</v>
      </c>
      <c r="H14" s="157" t="s">
        <v>203</v>
      </c>
      <c r="I14" s="157" t="s">
        <v>203</v>
      </c>
      <c r="J14" s="157" t="s">
        <v>203</v>
      </c>
    </row>
    <row r="15" spans="1:11" s="84" customFormat="1" ht="22.2" customHeight="1" x14ac:dyDescent="0.25">
      <c r="A15" s="89" t="str">
        <f>'2024-2 (п. 1-7)'!A63</f>
        <v>2200</v>
      </c>
      <c r="B15" s="89" t="str">
        <f>'2024-2 (п. 1-7)'!B63</f>
        <v>Використання товарів і послуг</v>
      </c>
      <c r="C15" s="155" t="s">
        <v>291</v>
      </c>
      <c r="D15" s="156">
        <f>'2024-2 (п. 1-7)'!C63</f>
        <v>56915.16</v>
      </c>
      <c r="E15" s="157" t="s">
        <v>203</v>
      </c>
      <c r="F15" s="157" t="s">
        <v>203</v>
      </c>
      <c r="G15" s="157" t="s">
        <v>203</v>
      </c>
      <c r="H15" s="157" t="s">
        <v>203</v>
      </c>
      <c r="I15" s="157" t="s">
        <v>203</v>
      </c>
      <c r="J15" s="157" t="s">
        <v>203</v>
      </c>
    </row>
    <row r="16" spans="1:11" s="84" customFormat="1" ht="22.2" customHeight="1" x14ac:dyDescent="0.25">
      <c r="A16" s="89" t="str">
        <f>'2024-2 (п. 1-7)'!A64</f>
        <v>2210</v>
      </c>
      <c r="B16" s="89" t="str">
        <f>'2024-2 (п. 1-7)'!B64</f>
        <v>Предмети, матеріали, обладнання та інвентар</v>
      </c>
      <c r="C16" s="155" t="s">
        <v>292</v>
      </c>
      <c r="D16" s="156">
        <f>'2024-2 (п. 1-7)'!C64</f>
        <v>1250</v>
      </c>
      <c r="E16" s="157" t="s">
        <v>203</v>
      </c>
      <c r="F16" s="157" t="s">
        <v>203</v>
      </c>
      <c r="G16" s="157" t="s">
        <v>203</v>
      </c>
      <c r="H16" s="157" t="s">
        <v>203</v>
      </c>
      <c r="I16" s="157" t="s">
        <v>203</v>
      </c>
      <c r="J16" s="157" t="s">
        <v>203</v>
      </c>
    </row>
    <row r="17" spans="1:10" s="84" customFormat="1" ht="22.2" customHeight="1" x14ac:dyDescent="0.25">
      <c r="A17" s="89" t="str">
        <f>'2024-2 (п. 1-7)'!A65</f>
        <v>2220</v>
      </c>
      <c r="B17" s="89" t="str">
        <f>'2024-2 (п. 1-7)'!B65</f>
        <v>Медикаменти та перев’язувальні матеріали</v>
      </c>
      <c r="C17" s="157" t="s">
        <v>203</v>
      </c>
      <c r="D17" s="156" t="str">
        <f>'2024-2 (п. 1-7)'!C65</f>
        <v>-</v>
      </c>
      <c r="E17" s="157" t="s">
        <v>203</v>
      </c>
      <c r="F17" s="157" t="s">
        <v>203</v>
      </c>
      <c r="G17" s="157" t="s">
        <v>203</v>
      </c>
      <c r="H17" s="157" t="s">
        <v>203</v>
      </c>
      <c r="I17" s="157" t="s">
        <v>203</v>
      </c>
      <c r="J17" s="157" t="s">
        <v>203</v>
      </c>
    </row>
    <row r="18" spans="1:10" s="84" customFormat="1" ht="22.2" customHeight="1" x14ac:dyDescent="0.25">
      <c r="A18" s="89" t="str">
        <f>'2024-2 (п. 1-7)'!A66</f>
        <v>2230</v>
      </c>
      <c r="B18" s="89" t="str">
        <f>'2024-2 (п. 1-7)'!B66</f>
        <v>Продукти харчування</v>
      </c>
      <c r="C18" s="157" t="s">
        <v>203</v>
      </c>
      <c r="D18" s="156" t="str">
        <f>'2024-2 (п. 1-7)'!C66</f>
        <v>-</v>
      </c>
      <c r="E18" s="157" t="s">
        <v>203</v>
      </c>
      <c r="F18" s="157" t="s">
        <v>203</v>
      </c>
      <c r="G18" s="157" t="s">
        <v>203</v>
      </c>
      <c r="H18" s="157" t="s">
        <v>203</v>
      </c>
      <c r="I18" s="157" t="s">
        <v>203</v>
      </c>
      <c r="J18" s="157" t="s">
        <v>203</v>
      </c>
    </row>
    <row r="19" spans="1:10" s="84" customFormat="1" ht="22.2" customHeight="1" x14ac:dyDescent="0.25">
      <c r="A19" s="89" t="str">
        <f>'2024-2 (п. 1-7)'!A67</f>
        <v>2240</v>
      </c>
      <c r="B19" s="89" t="str">
        <f>'2024-2 (п. 1-7)'!B67</f>
        <v>Оплата послуг (крім комунальних)</v>
      </c>
      <c r="C19" s="155" t="s">
        <v>293</v>
      </c>
      <c r="D19" s="156">
        <f>'2024-2 (п. 1-7)'!C67</f>
        <v>43267.13</v>
      </c>
      <c r="E19" s="157" t="s">
        <v>203</v>
      </c>
      <c r="F19" s="157">
        <v>13599</v>
      </c>
      <c r="G19" s="157">
        <v>13599</v>
      </c>
      <c r="H19" s="157" t="s">
        <v>203</v>
      </c>
      <c r="I19" s="157" t="s">
        <v>203</v>
      </c>
      <c r="J19" s="157" t="s">
        <v>203</v>
      </c>
    </row>
    <row r="20" spans="1:10" s="84" customFormat="1" ht="22.2" customHeight="1" x14ac:dyDescent="0.25">
      <c r="A20" s="89" t="str">
        <f>'2024-2 (п. 1-7)'!A68</f>
        <v>2250</v>
      </c>
      <c r="B20" s="89" t="str">
        <f>'2024-2 (п. 1-7)'!B68</f>
        <v>Видатки на відрядження</v>
      </c>
      <c r="C20" s="157">
        <v>13700</v>
      </c>
      <c r="D20" s="156" t="str">
        <f>'2024-2 (п. 1-7)'!C68</f>
        <v>-</v>
      </c>
      <c r="E20" s="157" t="s">
        <v>203</v>
      </c>
      <c r="F20" s="157" t="s">
        <v>203</v>
      </c>
      <c r="G20" s="157" t="s">
        <v>203</v>
      </c>
      <c r="H20" s="157" t="s">
        <v>203</v>
      </c>
      <c r="I20" s="157" t="s">
        <v>203</v>
      </c>
      <c r="J20" s="157" t="s">
        <v>203</v>
      </c>
    </row>
    <row r="21" spans="1:10" s="84" customFormat="1" ht="22.2" customHeight="1" x14ac:dyDescent="0.25">
      <c r="A21" s="89" t="str">
        <f>'2024-2 (п. 1-7)'!A69</f>
        <v>2260</v>
      </c>
      <c r="B21" s="89" t="str">
        <f>'2024-2 (п. 1-7)'!B69</f>
        <v>Видатки та заходи спеціального призначення</v>
      </c>
      <c r="C21" s="157" t="s">
        <v>203</v>
      </c>
      <c r="D21" s="156" t="str">
        <f>'2024-2 (п. 1-7)'!C69</f>
        <v>-</v>
      </c>
      <c r="E21" s="157" t="s">
        <v>203</v>
      </c>
      <c r="F21" s="157" t="s">
        <v>203</v>
      </c>
      <c r="G21" s="157" t="s">
        <v>203</v>
      </c>
      <c r="H21" s="157" t="s">
        <v>203</v>
      </c>
      <c r="I21" s="157" t="s">
        <v>203</v>
      </c>
      <c r="J21" s="157" t="s">
        <v>203</v>
      </c>
    </row>
    <row r="22" spans="1:10" s="84" customFormat="1" ht="22.2" customHeight="1" x14ac:dyDescent="0.25">
      <c r="A22" s="89" t="str">
        <f>'2024-2 (п. 1-7)'!A70</f>
        <v>2270</v>
      </c>
      <c r="B22" s="89" t="str">
        <f>'2024-2 (п. 1-7)'!B70</f>
        <v>Оплата комунальних послуг та енергоносіїв</v>
      </c>
      <c r="C22" s="155" t="s">
        <v>294</v>
      </c>
      <c r="D22" s="156">
        <f>'2024-2 (п. 1-7)'!C70</f>
        <v>12398.03</v>
      </c>
      <c r="E22" s="157" t="s">
        <v>203</v>
      </c>
      <c r="F22" s="157" t="s">
        <v>203</v>
      </c>
      <c r="G22" s="157" t="s">
        <v>203</v>
      </c>
      <c r="H22" s="157" t="s">
        <v>203</v>
      </c>
      <c r="I22" s="157" t="s">
        <v>203</v>
      </c>
      <c r="J22" s="157" t="s">
        <v>203</v>
      </c>
    </row>
    <row r="23" spans="1:10" s="84" customFormat="1" ht="22.2" customHeight="1" x14ac:dyDescent="0.25">
      <c r="A23" s="89" t="str">
        <f>'2024-2 (п. 1-7)'!A71</f>
        <v>2271</v>
      </c>
      <c r="B23" s="89" t="str">
        <f>'2024-2 (п. 1-7)'!B71</f>
        <v>Оплата теплопостачання</v>
      </c>
      <c r="C23" s="157" t="s">
        <v>203</v>
      </c>
      <c r="D23" s="156" t="str">
        <f>'2024-2 (п. 1-7)'!C71</f>
        <v>-</v>
      </c>
      <c r="E23" s="157" t="s">
        <v>203</v>
      </c>
      <c r="F23" s="157" t="s">
        <v>203</v>
      </c>
      <c r="G23" s="157" t="s">
        <v>203</v>
      </c>
      <c r="H23" s="157" t="s">
        <v>203</v>
      </c>
      <c r="I23" s="157" t="s">
        <v>203</v>
      </c>
      <c r="J23" s="157" t="s">
        <v>203</v>
      </c>
    </row>
    <row r="24" spans="1:10" s="84" customFormat="1" ht="22.2" customHeight="1" x14ac:dyDescent="0.25">
      <c r="A24" s="89" t="str">
        <f>'2024-2 (п. 1-7)'!A72</f>
        <v>2272</v>
      </c>
      <c r="B24" s="89" t="str">
        <f>'2024-2 (п. 1-7)'!B72</f>
        <v>Оплата водопостачання  та водовідведення</v>
      </c>
      <c r="C24" s="157" t="s">
        <v>203</v>
      </c>
      <c r="D24" s="156" t="str">
        <f>'2024-2 (п. 1-7)'!C72</f>
        <v>-</v>
      </c>
      <c r="E24" s="157" t="s">
        <v>203</v>
      </c>
      <c r="F24" s="157" t="s">
        <v>203</v>
      </c>
      <c r="G24" s="157" t="s">
        <v>203</v>
      </c>
      <c r="H24" s="157" t="s">
        <v>203</v>
      </c>
      <c r="I24" s="157" t="s">
        <v>203</v>
      </c>
      <c r="J24" s="157" t="s">
        <v>203</v>
      </c>
    </row>
    <row r="25" spans="1:10" s="84" customFormat="1" ht="22.2" customHeight="1" x14ac:dyDescent="0.25">
      <c r="A25" s="89" t="str">
        <f>'2024-2 (п. 1-7)'!A73</f>
        <v>2273</v>
      </c>
      <c r="B25" s="89" t="str">
        <f>'2024-2 (п. 1-7)'!B73</f>
        <v>Оплата електроенергії</v>
      </c>
      <c r="C25" s="155" t="s">
        <v>294</v>
      </c>
      <c r="D25" s="156">
        <f>'2024-2 (п. 1-7)'!C73</f>
        <v>12398.03</v>
      </c>
      <c r="E25" s="157" t="s">
        <v>203</v>
      </c>
      <c r="F25" s="157" t="s">
        <v>203</v>
      </c>
      <c r="G25" s="157" t="s">
        <v>203</v>
      </c>
      <c r="H25" s="157" t="s">
        <v>203</v>
      </c>
      <c r="I25" s="157" t="s">
        <v>203</v>
      </c>
      <c r="J25" s="157" t="s">
        <v>203</v>
      </c>
    </row>
    <row r="26" spans="1:10" s="84" customFormat="1" ht="22.2" customHeight="1" x14ac:dyDescent="0.25">
      <c r="A26" s="89">
        <f>'2024-2 (п. 1-7)'!A74</f>
        <v>2280</v>
      </c>
      <c r="B26" s="89" t="str">
        <f>'2024-2 (п. 1-7)'!B74</f>
        <v>Дослідження і розробки, видатки державного (регіонального) значення</v>
      </c>
      <c r="C26" s="156" t="s">
        <v>203</v>
      </c>
      <c r="D26" s="156" t="str">
        <f>'2024-2 (п. 1-7)'!C74</f>
        <v>-</v>
      </c>
      <c r="E26" s="157" t="s">
        <v>203</v>
      </c>
      <c r="F26" s="157" t="s">
        <v>203</v>
      </c>
      <c r="G26" s="157" t="s">
        <v>203</v>
      </c>
      <c r="H26" s="157" t="s">
        <v>203</v>
      </c>
      <c r="I26" s="157" t="s">
        <v>203</v>
      </c>
      <c r="J26" s="157" t="s">
        <v>203</v>
      </c>
    </row>
    <row r="27" spans="1:10" s="84" customFormat="1" ht="22.2" customHeight="1" x14ac:dyDescent="0.25">
      <c r="A27" s="89">
        <f>'2024-2 (п. 1-7)'!A75</f>
        <v>2281</v>
      </c>
      <c r="B27" s="89" t="str">
        <f>'2024-2 (п. 1-7)'!B75</f>
        <v>Дослідження і розробки, окремі заходи розвитку по реалізації державних (регіональних) програм</v>
      </c>
      <c r="C27" s="156" t="s">
        <v>203</v>
      </c>
      <c r="D27" s="156" t="str">
        <f>'2024-2 (п. 1-7)'!C75</f>
        <v>-</v>
      </c>
      <c r="E27" s="157" t="s">
        <v>203</v>
      </c>
      <c r="F27" s="157" t="s">
        <v>203</v>
      </c>
      <c r="G27" s="157" t="s">
        <v>203</v>
      </c>
      <c r="H27" s="157" t="s">
        <v>203</v>
      </c>
      <c r="I27" s="157" t="s">
        <v>203</v>
      </c>
      <c r="J27" s="157" t="s">
        <v>203</v>
      </c>
    </row>
    <row r="28" spans="1:10" s="84" customFormat="1" ht="22.2" customHeight="1" x14ac:dyDescent="0.25">
      <c r="A28" s="89">
        <f>'2024-2 (п. 1-7)'!A76</f>
        <v>2282</v>
      </c>
      <c r="B28" s="89" t="str">
        <f>'2024-2 (п. 1-7)'!B76</f>
        <v>Окремі заходи по реалізаціє державних (регіональних) програм, не віднесені до заходів розвитку</v>
      </c>
      <c r="C28" s="156" t="s">
        <v>203</v>
      </c>
      <c r="D28" s="156" t="str">
        <f>'2024-2 (п. 1-7)'!C76</f>
        <v>-</v>
      </c>
      <c r="E28" s="157" t="s">
        <v>203</v>
      </c>
      <c r="F28" s="157" t="s">
        <v>203</v>
      </c>
      <c r="G28" s="157" t="s">
        <v>203</v>
      </c>
      <c r="H28" s="157" t="s">
        <v>203</v>
      </c>
      <c r="I28" s="157" t="s">
        <v>203</v>
      </c>
      <c r="J28" s="157" t="s">
        <v>203</v>
      </c>
    </row>
    <row r="29" spans="1:10" s="84" customFormat="1" ht="22.2" customHeight="1" x14ac:dyDescent="0.25">
      <c r="A29" s="89">
        <f>'2024-2 (п. 1-7)'!A77</f>
        <v>2400</v>
      </c>
      <c r="B29" s="89" t="str">
        <f>'2024-2 (п. 1-7)'!B77</f>
        <v>Обслуговування боргових зобов'язань</v>
      </c>
      <c r="C29" s="156" t="s">
        <v>203</v>
      </c>
      <c r="D29" s="156" t="str">
        <f>'2024-2 (п. 1-7)'!C77</f>
        <v>-</v>
      </c>
      <c r="E29" s="157" t="s">
        <v>203</v>
      </c>
      <c r="F29" s="157" t="s">
        <v>203</v>
      </c>
      <c r="G29" s="157" t="s">
        <v>203</v>
      </c>
      <c r="H29" s="157" t="s">
        <v>203</v>
      </c>
      <c r="I29" s="157" t="s">
        <v>203</v>
      </c>
      <c r="J29" s="157" t="s">
        <v>203</v>
      </c>
    </row>
    <row r="30" spans="1:10" s="84" customFormat="1" ht="22.2" customHeight="1" x14ac:dyDescent="0.25">
      <c r="A30" s="89">
        <f>'2024-2 (п. 1-7)'!A78</f>
        <v>2410</v>
      </c>
      <c r="B30" s="89" t="str">
        <f>'2024-2 (п. 1-7)'!B78</f>
        <v>Обслуговування внутрішніх боргових зобов'язань</v>
      </c>
      <c r="C30" s="156" t="s">
        <v>203</v>
      </c>
      <c r="D30" s="156" t="str">
        <f>'2024-2 (п. 1-7)'!C78</f>
        <v>-</v>
      </c>
      <c r="E30" s="157" t="s">
        <v>203</v>
      </c>
      <c r="F30" s="157" t="s">
        <v>203</v>
      </c>
      <c r="G30" s="157" t="s">
        <v>203</v>
      </c>
      <c r="H30" s="157" t="s">
        <v>203</v>
      </c>
      <c r="I30" s="157" t="s">
        <v>203</v>
      </c>
      <c r="J30" s="157" t="s">
        <v>203</v>
      </c>
    </row>
    <row r="31" spans="1:10" s="84" customFormat="1" ht="22.2" customHeight="1" x14ac:dyDescent="0.25">
      <c r="A31" s="89">
        <f>'2024-2 (п. 1-7)'!A79</f>
        <v>2420</v>
      </c>
      <c r="B31" s="89" t="str">
        <f>'2024-2 (п. 1-7)'!B79</f>
        <v>Обслуговування зовнішніх боргових зобов'язань</v>
      </c>
      <c r="C31" s="156" t="s">
        <v>203</v>
      </c>
      <c r="D31" s="156" t="str">
        <f>'2024-2 (п. 1-7)'!C79</f>
        <v>-</v>
      </c>
      <c r="E31" s="157" t="s">
        <v>203</v>
      </c>
      <c r="F31" s="157" t="s">
        <v>203</v>
      </c>
      <c r="G31" s="157" t="s">
        <v>203</v>
      </c>
      <c r="H31" s="157" t="s">
        <v>203</v>
      </c>
      <c r="I31" s="157" t="s">
        <v>203</v>
      </c>
      <c r="J31" s="157" t="s">
        <v>203</v>
      </c>
    </row>
    <row r="32" spans="1:10" s="84" customFormat="1" ht="22.2" customHeight="1" x14ac:dyDescent="0.25">
      <c r="A32" s="89">
        <f>'2024-2 (п. 1-7)'!A80</f>
        <v>2600</v>
      </c>
      <c r="B32" s="89" t="str">
        <f>'2024-2 (п. 1-7)'!B80</f>
        <v>Поточні трансферти</v>
      </c>
      <c r="C32" s="156" t="s">
        <v>203</v>
      </c>
      <c r="D32" s="156" t="str">
        <f>'2024-2 (п. 1-7)'!C80</f>
        <v>-</v>
      </c>
      <c r="E32" s="157" t="s">
        <v>203</v>
      </c>
      <c r="F32" s="157" t="s">
        <v>203</v>
      </c>
      <c r="G32" s="157" t="s">
        <v>203</v>
      </c>
      <c r="H32" s="157" t="s">
        <v>203</v>
      </c>
      <c r="I32" s="157" t="s">
        <v>203</v>
      </c>
      <c r="J32" s="157" t="s">
        <v>203</v>
      </c>
    </row>
    <row r="33" spans="1:10" s="84" customFormat="1" ht="22.2" customHeight="1" x14ac:dyDescent="0.25">
      <c r="A33" s="89">
        <f>'2024-2 (п. 1-7)'!A81</f>
        <v>2610</v>
      </c>
      <c r="B33" s="89" t="str">
        <f>'2024-2 (п. 1-7)'!B81</f>
        <v>Субсидіє та поточні трансферти підприємствам  (установам, організаціям)</v>
      </c>
      <c r="C33" s="156" t="s">
        <v>203</v>
      </c>
      <c r="D33" s="156" t="str">
        <f>'2024-2 (п. 1-7)'!C81</f>
        <v>-</v>
      </c>
      <c r="E33" s="157" t="s">
        <v>203</v>
      </c>
      <c r="F33" s="157" t="s">
        <v>203</v>
      </c>
      <c r="G33" s="157" t="s">
        <v>203</v>
      </c>
      <c r="H33" s="157" t="s">
        <v>203</v>
      </c>
      <c r="I33" s="157" t="s">
        <v>203</v>
      </c>
      <c r="J33" s="157" t="s">
        <v>203</v>
      </c>
    </row>
    <row r="34" spans="1:10" s="84" customFormat="1" ht="22.2" customHeight="1" x14ac:dyDescent="0.25">
      <c r="A34" s="89">
        <f>'2024-2 (п. 1-7)'!A82</f>
        <v>2620</v>
      </c>
      <c r="B34" s="89" t="str">
        <f>'2024-2 (п. 1-7)'!B82</f>
        <v>Трансферти органам державного управління інших рівнів</v>
      </c>
      <c r="C34" s="156" t="s">
        <v>203</v>
      </c>
      <c r="D34" s="156" t="str">
        <f>'2024-2 (п. 1-7)'!C82</f>
        <v>-</v>
      </c>
      <c r="E34" s="157" t="s">
        <v>203</v>
      </c>
      <c r="F34" s="157" t="s">
        <v>203</v>
      </c>
      <c r="G34" s="157" t="s">
        <v>203</v>
      </c>
      <c r="H34" s="157" t="s">
        <v>203</v>
      </c>
      <c r="I34" s="157" t="s">
        <v>203</v>
      </c>
      <c r="J34" s="157" t="s">
        <v>203</v>
      </c>
    </row>
    <row r="35" spans="1:10" s="84" customFormat="1" ht="22.2" customHeight="1" x14ac:dyDescent="0.25">
      <c r="A35" s="89">
        <f>'2024-2 (п. 1-7)'!A83</f>
        <v>2630</v>
      </c>
      <c r="B35" s="89" t="str">
        <f>'2024-2 (п. 1-7)'!B83</f>
        <v>Трансферти урядам зарубіжних країн та міжнародним організаціям</v>
      </c>
      <c r="C35" s="156" t="s">
        <v>203</v>
      </c>
      <c r="D35" s="156" t="str">
        <f>'2024-2 (п. 1-7)'!C83</f>
        <v>-</v>
      </c>
      <c r="E35" s="157" t="s">
        <v>203</v>
      </c>
      <c r="F35" s="157" t="s">
        <v>203</v>
      </c>
      <c r="G35" s="157" t="s">
        <v>203</v>
      </c>
      <c r="H35" s="157" t="s">
        <v>203</v>
      </c>
      <c r="I35" s="157" t="s">
        <v>203</v>
      </c>
      <c r="J35" s="157" t="s">
        <v>203</v>
      </c>
    </row>
    <row r="36" spans="1:10" s="84" customFormat="1" ht="22.2" customHeight="1" x14ac:dyDescent="0.25">
      <c r="A36" s="89">
        <f>'2024-2 (п. 1-7)'!A84</f>
        <v>2700</v>
      </c>
      <c r="B36" s="89" t="str">
        <f>'2024-2 (п. 1-7)'!B84</f>
        <v>Соціальне забезпечення</v>
      </c>
      <c r="C36" s="156" t="s">
        <v>203</v>
      </c>
      <c r="D36" s="156" t="str">
        <f>'2024-2 (п. 1-7)'!C84</f>
        <v>-</v>
      </c>
      <c r="E36" s="157" t="s">
        <v>203</v>
      </c>
      <c r="F36" s="157" t="s">
        <v>203</v>
      </c>
      <c r="G36" s="157" t="s">
        <v>203</v>
      </c>
      <c r="H36" s="157" t="s">
        <v>203</v>
      </c>
      <c r="I36" s="157" t="s">
        <v>203</v>
      </c>
      <c r="J36" s="157" t="s">
        <v>203</v>
      </c>
    </row>
    <row r="37" spans="1:10" s="84" customFormat="1" ht="22.2" customHeight="1" x14ac:dyDescent="0.25">
      <c r="A37" s="89">
        <f>'2024-2 (п. 1-7)'!A85</f>
        <v>2710</v>
      </c>
      <c r="B37" s="89" t="str">
        <f>'2024-2 (п. 1-7)'!B85</f>
        <v>Виплата пенсій і допомоги</v>
      </c>
      <c r="C37" s="156" t="s">
        <v>203</v>
      </c>
      <c r="D37" s="156" t="str">
        <f>'2024-2 (п. 1-7)'!C85</f>
        <v>-</v>
      </c>
      <c r="E37" s="157" t="s">
        <v>203</v>
      </c>
      <c r="F37" s="157" t="s">
        <v>203</v>
      </c>
      <c r="G37" s="157" t="s">
        <v>203</v>
      </c>
      <c r="H37" s="157" t="s">
        <v>203</v>
      </c>
      <c r="I37" s="157" t="s">
        <v>203</v>
      </c>
      <c r="J37" s="157" t="s">
        <v>203</v>
      </c>
    </row>
    <row r="38" spans="1:10" s="84" customFormat="1" ht="22.2" customHeight="1" x14ac:dyDescent="0.25">
      <c r="A38" s="89">
        <f>'2024-2 (п. 1-7)'!A86</f>
        <v>2720</v>
      </c>
      <c r="B38" s="89" t="str">
        <f>'2024-2 (п. 1-7)'!B86</f>
        <v>Стипендії</v>
      </c>
      <c r="C38" s="156" t="s">
        <v>203</v>
      </c>
      <c r="D38" s="156" t="str">
        <f>'2024-2 (п. 1-7)'!C86</f>
        <v>-</v>
      </c>
      <c r="E38" s="157" t="s">
        <v>203</v>
      </c>
      <c r="F38" s="157" t="s">
        <v>203</v>
      </c>
      <c r="G38" s="157" t="s">
        <v>203</v>
      </c>
      <c r="H38" s="157" t="s">
        <v>203</v>
      </c>
      <c r="I38" s="157" t="s">
        <v>203</v>
      </c>
      <c r="J38" s="157" t="s">
        <v>203</v>
      </c>
    </row>
    <row r="39" spans="1:10" s="84" customFormat="1" ht="22.2" customHeight="1" x14ac:dyDescent="0.25">
      <c r="A39" s="89">
        <f>'2024-2 (п. 1-7)'!A87</f>
        <v>2730</v>
      </c>
      <c r="B39" s="89" t="str">
        <f>'2024-2 (п. 1-7)'!B87</f>
        <v>Інші виплати населенню</v>
      </c>
      <c r="C39" s="156" t="s">
        <v>203</v>
      </c>
      <c r="D39" s="156" t="str">
        <f>'2024-2 (п. 1-7)'!C87</f>
        <v>-</v>
      </c>
      <c r="E39" s="157" t="s">
        <v>203</v>
      </c>
      <c r="F39" s="157" t="s">
        <v>203</v>
      </c>
      <c r="G39" s="157" t="s">
        <v>203</v>
      </c>
      <c r="H39" s="157" t="s">
        <v>203</v>
      </c>
      <c r="I39" s="157" t="s">
        <v>203</v>
      </c>
      <c r="J39" s="157" t="s">
        <v>203</v>
      </c>
    </row>
    <row r="40" spans="1:10" s="84" customFormat="1" ht="22.2" customHeight="1" x14ac:dyDescent="0.25">
      <c r="A40" s="89">
        <f>'2024-2 (п. 1-7)'!A88</f>
        <v>2800</v>
      </c>
      <c r="B40" s="89" t="str">
        <f>'2024-2 (п. 1-7)'!B88</f>
        <v>Інші видатки</v>
      </c>
      <c r="C40" s="155" t="s">
        <v>295</v>
      </c>
      <c r="D40" s="156" t="str">
        <f>'2024-2 (п. 1-7)'!C88</f>
        <v>-</v>
      </c>
      <c r="E40" s="157" t="s">
        <v>203</v>
      </c>
      <c r="F40" s="157" t="s">
        <v>203</v>
      </c>
      <c r="G40" s="157" t="s">
        <v>203</v>
      </c>
      <c r="H40" s="157" t="s">
        <v>203</v>
      </c>
      <c r="I40" s="157" t="s">
        <v>203</v>
      </c>
      <c r="J40" s="157" t="s">
        <v>203</v>
      </c>
    </row>
    <row r="41" spans="1:10" s="84" customFormat="1" ht="22.2" customHeight="1" x14ac:dyDescent="0.25">
      <c r="A41" s="89"/>
      <c r="B41" s="89" t="str">
        <f>'2024-2 (п. 1-7)'!B89</f>
        <v>ВСЬОГО</v>
      </c>
      <c r="C41" s="160">
        <v>4040100</v>
      </c>
      <c r="D41" s="159">
        <f>'2024-2 (п. 1-7)'!C89</f>
        <v>2661693.0500000003</v>
      </c>
      <c r="E41" s="157" t="s">
        <v>203</v>
      </c>
      <c r="F41" s="157" t="s">
        <v>203</v>
      </c>
      <c r="G41" s="157" t="s">
        <v>203</v>
      </c>
      <c r="H41" s="157" t="s">
        <v>203</v>
      </c>
      <c r="I41" s="157" t="s">
        <v>203</v>
      </c>
      <c r="J41" s="157" t="s">
        <v>203</v>
      </c>
    </row>
    <row r="42" spans="1:10" s="84" customFormat="1" ht="22.2" customHeight="1" x14ac:dyDescent="0.25">
      <c r="A42" s="89">
        <f>'2024-2 (п. 1-7)'!A90</f>
        <v>3000</v>
      </c>
      <c r="B42" s="89" t="str">
        <f>'2024-2 (п. 1-7)'!B90</f>
        <v>Капітальні видатки</v>
      </c>
      <c r="C42" s="157" t="s">
        <v>203</v>
      </c>
      <c r="D42" s="156" t="str">
        <f>'2024-2 (п. 1-7)'!C90</f>
        <v>-</v>
      </c>
      <c r="E42" s="157" t="s">
        <v>203</v>
      </c>
      <c r="F42" s="157" t="s">
        <v>203</v>
      </c>
      <c r="G42" s="157" t="s">
        <v>203</v>
      </c>
      <c r="H42" s="157" t="s">
        <v>203</v>
      </c>
      <c r="I42" s="157" t="s">
        <v>203</v>
      </c>
      <c r="J42" s="157" t="s">
        <v>203</v>
      </c>
    </row>
    <row r="43" spans="1:10" s="84" customFormat="1" ht="22.2" customHeight="1" x14ac:dyDescent="0.25">
      <c r="A43" s="89">
        <f>'2024-2 (п. 1-7)'!A91</f>
        <v>3100</v>
      </c>
      <c r="B43" s="89" t="str">
        <f>'2024-2 (п. 1-7)'!B91</f>
        <v>Придбання основного капіталу</v>
      </c>
      <c r="C43" s="157" t="s">
        <v>203</v>
      </c>
      <c r="D43" s="156" t="str">
        <f>'2024-2 (п. 1-7)'!C91</f>
        <v>-</v>
      </c>
      <c r="E43" s="157" t="s">
        <v>203</v>
      </c>
      <c r="F43" s="157" t="s">
        <v>203</v>
      </c>
      <c r="G43" s="157" t="s">
        <v>203</v>
      </c>
      <c r="H43" s="157" t="s">
        <v>203</v>
      </c>
      <c r="I43" s="157" t="s">
        <v>203</v>
      </c>
      <c r="J43" s="157" t="s">
        <v>203</v>
      </c>
    </row>
    <row r="44" spans="1:10" s="84" customFormat="1" ht="22.2" customHeight="1" x14ac:dyDescent="0.25">
      <c r="A44" s="89">
        <f>'2024-2 (п. 1-7)'!A92</f>
        <v>3110</v>
      </c>
      <c r="B44" s="89" t="str">
        <f>'2024-2 (п. 1-7)'!B92</f>
        <v>Придбання обладнання і предметів довгострокового  користування</v>
      </c>
      <c r="C44" s="157" t="s">
        <v>203</v>
      </c>
      <c r="D44" s="156" t="str">
        <f>'2024-2 (п. 1-7)'!C92</f>
        <v>-</v>
      </c>
      <c r="E44" s="157" t="s">
        <v>203</v>
      </c>
      <c r="F44" s="157" t="s">
        <v>203</v>
      </c>
      <c r="G44" s="157" t="s">
        <v>203</v>
      </c>
      <c r="H44" s="157" t="s">
        <v>203</v>
      </c>
      <c r="I44" s="157" t="s">
        <v>203</v>
      </c>
      <c r="J44" s="157" t="s">
        <v>203</v>
      </c>
    </row>
    <row r="45" spans="1:10" s="84" customFormat="1" ht="22.2" customHeight="1" x14ac:dyDescent="0.25">
      <c r="A45" s="89">
        <f>'2024-2 (п. 1-7)'!A93</f>
        <v>3120</v>
      </c>
      <c r="B45" s="89" t="str">
        <f>'2024-2 (п. 1-7)'!B93</f>
        <v>Капітальне будівництво (придбання)</v>
      </c>
      <c r="C45" s="157" t="s">
        <v>203</v>
      </c>
      <c r="D45" s="156" t="str">
        <f>'2024-2 (п. 1-7)'!C93</f>
        <v>-</v>
      </c>
      <c r="E45" s="157" t="s">
        <v>203</v>
      </c>
      <c r="F45" s="157" t="s">
        <v>203</v>
      </c>
      <c r="G45" s="157" t="s">
        <v>203</v>
      </c>
      <c r="H45" s="157" t="s">
        <v>203</v>
      </c>
      <c r="I45" s="157" t="s">
        <v>203</v>
      </c>
      <c r="J45" s="157" t="s">
        <v>203</v>
      </c>
    </row>
    <row r="46" spans="1:10" s="84" customFormat="1" ht="22.2" customHeight="1" x14ac:dyDescent="0.25">
      <c r="A46" s="89">
        <f>'2024-2 (п. 1-7)'!A94</f>
        <v>3121</v>
      </c>
      <c r="B46" s="89" t="str">
        <f>'2024-2 (п. 1-7)'!B94</f>
        <v>Капітальне будівництво (придбання) житла</v>
      </c>
      <c r="C46" s="157" t="s">
        <v>203</v>
      </c>
      <c r="D46" s="156" t="str">
        <f>'2024-2 (п. 1-7)'!C94</f>
        <v>-</v>
      </c>
      <c r="E46" s="157" t="s">
        <v>203</v>
      </c>
      <c r="F46" s="157" t="s">
        <v>203</v>
      </c>
      <c r="G46" s="157" t="s">
        <v>203</v>
      </c>
      <c r="H46" s="157" t="s">
        <v>203</v>
      </c>
      <c r="I46" s="157" t="s">
        <v>203</v>
      </c>
      <c r="J46" s="157" t="s">
        <v>203</v>
      </c>
    </row>
    <row r="47" spans="1:10" s="84" customFormat="1" ht="22.2" customHeight="1" x14ac:dyDescent="0.25">
      <c r="A47" s="89">
        <f>'2024-2 (п. 1-7)'!A95</f>
        <v>3122</v>
      </c>
      <c r="B47" s="89" t="str">
        <f>'2024-2 (п. 1-7)'!B95</f>
        <v>Капітальне будівництво (придбання) інших об'єктів</v>
      </c>
      <c r="C47" s="157" t="s">
        <v>203</v>
      </c>
      <c r="D47" s="156" t="str">
        <f>'2024-2 (п. 1-7)'!C95</f>
        <v>-</v>
      </c>
      <c r="E47" s="157" t="s">
        <v>203</v>
      </c>
      <c r="F47" s="157" t="s">
        <v>203</v>
      </c>
      <c r="G47" s="157" t="s">
        <v>203</v>
      </c>
      <c r="H47" s="157" t="s">
        <v>203</v>
      </c>
      <c r="I47" s="157" t="s">
        <v>203</v>
      </c>
      <c r="J47" s="157" t="s">
        <v>203</v>
      </c>
    </row>
    <row r="48" spans="1:10" s="84" customFormat="1" ht="22.2" customHeight="1" x14ac:dyDescent="0.25">
      <c r="A48" s="89">
        <f>'2024-2 (п. 1-7)'!A96</f>
        <v>3130</v>
      </c>
      <c r="B48" s="89" t="str">
        <f>'2024-2 (п. 1-7)'!B96</f>
        <v>Капітальний ремонт</v>
      </c>
      <c r="C48" s="157" t="s">
        <v>203</v>
      </c>
      <c r="D48" s="156" t="str">
        <f>'2024-2 (п. 1-7)'!C96</f>
        <v>-</v>
      </c>
      <c r="E48" s="157" t="s">
        <v>203</v>
      </c>
      <c r="F48" s="157" t="s">
        <v>203</v>
      </c>
      <c r="G48" s="157" t="s">
        <v>203</v>
      </c>
      <c r="H48" s="157" t="s">
        <v>203</v>
      </c>
      <c r="I48" s="157" t="s">
        <v>203</v>
      </c>
      <c r="J48" s="157" t="s">
        <v>203</v>
      </c>
    </row>
    <row r="49" spans="1:11" s="84" customFormat="1" ht="22.2" customHeight="1" x14ac:dyDescent="0.25">
      <c r="A49" s="89">
        <f>'2024-2 (п. 1-7)'!A97</f>
        <v>3131</v>
      </c>
      <c r="B49" s="89" t="str">
        <f>'2024-2 (п. 1-7)'!B97</f>
        <v>Капітальний ремонт житлового фонду (приміщень)</v>
      </c>
      <c r="C49" s="157" t="s">
        <v>203</v>
      </c>
      <c r="D49" s="156" t="str">
        <f>'2024-2 (п. 1-7)'!C97</f>
        <v>-</v>
      </c>
      <c r="E49" s="157" t="s">
        <v>203</v>
      </c>
      <c r="F49" s="157" t="s">
        <v>203</v>
      </c>
      <c r="G49" s="157" t="s">
        <v>203</v>
      </c>
      <c r="H49" s="157" t="s">
        <v>203</v>
      </c>
      <c r="I49" s="157" t="s">
        <v>203</v>
      </c>
      <c r="J49" s="157" t="s">
        <v>203</v>
      </c>
    </row>
    <row r="50" spans="1:11" s="84" customFormat="1" ht="22.2" customHeight="1" x14ac:dyDescent="0.25">
      <c r="A50" s="89">
        <f>'2024-2 (п. 1-7)'!A98</f>
        <v>3132</v>
      </c>
      <c r="B50" s="89" t="str">
        <f>'2024-2 (п. 1-7)'!B98</f>
        <v>Капітальний ремонт інших об'єктів</v>
      </c>
      <c r="C50" s="157" t="s">
        <v>203</v>
      </c>
      <c r="D50" s="156" t="str">
        <f>'2024-2 (п. 1-7)'!C98</f>
        <v>-</v>
      </c>
      <c r="E50" s="157" t="s">
        <v>203</v>
      </c>
      <c r="F50" s="157" t="s">
        <v>203</v>
      </c>
      <c r="G50" s="157" t="s">
        <v>203</v>
      </c>
      <c r="H50" s="157" t="s">
        <v>203</v>
      </c>
      <c r="I50" s="157" t="s">
        <v>203</v>
      </c>
      <c r="J50" s="157" t="s">
        <v>203</v>
      </c>
    </row>
    <row r="51" spans="1:11" s="84" customFormat="1" ht="22.2" customHeight="1" x14ac:dyDescent="0.25">
      <c r="A51" s="89">
        <f>'2024-2 (п. 1-7)'!A99</f>
        <v>3140</v>
      </c>
      <c r="B51" s="89" t="str">
        <f>'2024-2 (п. 1-7)'!B99</f>
        <v>Реконструкція та реставрація</v>
      </c>
      <c r="C51" s="157" t="s">
        <v>203</v>
      </c>
      <c r="D51" s="156" t="str">
        <f>'2024-2 (п. 1-7)'!C99</f>
        <v>-</v>
      </c>
      <c r="E51" s="157" t="s">
        <v>203</v>
      </c>
      <c r="F51" s="157" t="s">
        <v>203</v>
      </c>
      <c r="G51" s="157" t="s">
        <v>203</v>
      </c>
      <c r="H51" s="157" t="s">
        <v>203</v>
      </c>
      <c r="I51" s="157" t="s">
        <v>203</v>
      </c>
      <c r="J51" s="157" t="s">
        <v>203</v>
      </c>
    </row>
    <row r="52" spans="1:11" s="84" customFormat="1" ht="22.2" customHeight="1" x14ac:dyDescent="0.25">
      <c r="A52" s="89">
        <f>'2024-2 (п. 1-7)'!A100</f>
        <v>3141</v>
      </c>
      <c r="B52" s="89" t="str">
        <f>'2024-2 (п. 1-7)'!B100</f>
        <v>Реконструкція житлового фонду (приміщень)</v>
      </c>
      <c r="C52" s="157" t="s">
        <v>203</v>
      </c>
      <c r="D52" s="156" t="str">
        <f>'2024-2 (п. 1-7)'!C100</f>
        <v>-</v>
      </c>
      <c r="E52" s="157" t="s">
        <v>203</v>
      </c>
      <c r="F52" s="157" t="s">
        <v>203</v>
      </c>
      <c r="G52" s="157" t="s">
        <v>203</v>
      </c>
      <c r="H52" s="157" t="s">
        <v>203</v>
      </c>
      <c r="I52" s="157" t="s">
        <v>203</v>
      </c>
      <c r="J52" s="157" t="s">
        <v>203</v>
      </c>
    </row>
    <row r="53" spans="1:11" s="84" customFormat="1" ht="22.2" customHeight="1" x14ac:dyDescent="0.25">
      <c r="A53" s="89">
        <f>'2024-2 (п. 1-7)'!A101</f>
        <v>3142</v>
      </c>
      <c r="B53" s="89" t="str">
        <f>'2024-2 (п. 1-7)'!B101</f>
        <v>Реконструкція та реставрація інших об'єктів</v>
      </c>
      <c r="C53" s="157" t="s">
        <v>203</v>
      </c>
      <c r="D53" s="156" t="str">
        <f>'2024-2 (п. 1-7)'!C101</f>
        <v>-</v>
      </c>
      <c r="E53" s="157" t="s">
        <v>203</v>
      </c>
      <c r="F53" s="157" t="s">
        <v>203</v>
      </c>
      <c r="G53" s="157" t="s">
        <v>203</v>
      </c>
      <c r="H53" s="157" t="s">
        <v>203</v>
      </c>
      <c r="I53" s="157" t="s">
        <v>203</v>
      </c>
      <c r="J53" s="157" t="s">
        <v>203</v>
      </c>
    </row>
    <row r="54" spans="1:11" s="84" customFormat="1" ht="22.2" customHeight="1" x14ac:dyDescent="0.25">
      <c r="A54" s="89">
        <f>'2024-2 (п. 1-7)'!A102</f>
        <v>3143</v>
      </c>
      <c r="B54" s="89" t="str">
        <f>'2024-2 (п. 1-7)'!B102</f>
        <v>Реставрація пам'яток культури, історії та архітектури</v>
      </c>
      <c r="C54" s="157" t="s">
        <v>203</v>
      </c>
      <c r="D54" s="156" t="str">
        <f>'2024-2 (п. 1-7)'!C102</f>
        <v>-</v>
      </c>
      <c r="E54" s="157" t="s">
        <v>203</v>
      </c>
      <c r="F54" s="157" t="s">
        <v>203</v>
      </c>
      <c r="G54" s="157" t="s">
        <v>203</v>
      </c>
      <c r="H54" s="157" t="s">
        <v>203</v>
      </c>
      <c r="I54" s="157" t="s">
        <v>203</v>
      </c>
      <c r="J54" s="157" t="s">
        <v>203</v>
      </c>
    </row>
    <row r="55" spans="1:11" s="84" customFormat="1" ht="22.2" customHeight="1" x14ac:dyDescent="0.25">
      <c r="A55" s="89">
        <f>'2024-2 (п. 1-7)'!A103</f>
        <v>3150</v>
      </c>
      <c r="B55" s="89" t="str">
        <f>'2024-2 (п. 1-7)'!B103</f>
        <v>Створення державних запасів і резервів</v>
      </c>
      <c r="C55" s="157" t="s">
        <v>203</v>
      </c>
      <c r="D55" s="156" t="str">
        <f>'2024-2 (п. 1-7)'!C103</f>
        <v>-</v>
      </c>
      <c r="E55" s="157" t="s">
        <v>203</v>
      </c>
      <c r="F55" s="157" t="s">
        <v>203</v>
      </c>
      <c r="G55" s="157" t="s">
        <v>203</v>
      </c>
      <c r="H55" s="157" t="s">
        <v>203</v>
      </c>
      <c r="I55" s="157" t="s">
        <v>203</v>
      </c>
      <c r="J55" s="157" t="s">
        <v>203</v>
      </c>
    </row>
    <row r="56" spans="1:11" s="84" customFormat="1" ht="22.2" customHeight="1" x14ac:dyDescent="0.25">
      <c r="A56" s="89">
        <f>'2024-2 (п. 1-7)'!A104</f>
        <v>3160</v>
      </c>
      <c r="B56" s="89" t="str">
        <f>'2024-2 (п. 1-7)'!B104</f>
        <v>Придбання землі та нематеріальних активів</v>
      </c>
      <c r="C56" s="157" t="s">
        <v>203</v>
      </c>
      <c r="D56" s="156" t="str">
        <f>'2024-2 (п. 1-7)'!C104</f>
        <v>-</v>
      </c>
      <c r="E56" s="157" t="s">
        <v>203</v>
      </c>
      <c r="F56" s="157" t="s">
        <v>203</v>
      </c>
      <c r="G56" s="157" t="s">
        <v>203</v>
      </c>
      <c r="H56" s="157" t="s">
        <v>203</v>
      </c>
      <c r="I56" s="157" t="s">
        <v>203</v>
      </c>
      <c r="J56" s="157" t="s">
        <v>203</v>
      </c>
    </row>
    <row r="57" spans="1:11" s="84" customFormat="1" ht="22.2" customHeight="1" x14ac:dyDescent="0.25">
      <c r="A57" s="89">
        <f>'2024-2 (п. 1-7)'!A105</f>
        <v>3200</v>
      </c>
      <c r="B57" s="89" t="str">
        <f>'2024-2 (п. 1-7)'!B105</f>
        <v>Капітальні трансферти</v>
      </c>
      <c r="C57" s="157" t="s">
        <v>203</v>
      </c>
      <c r="D57" s="156" t="str">
        <f>'2024-2 (п. 1-7)'!C105</f>
        <v>-</v>
      </c>
      <c r="E57" s="157" t="s">
        <v>203</v>
      </c>
      <c r="F57" s="157" t="s">
        <v>203</v>
      </c>
      <c r="G57" s="157" t="s">
        <v>203</v>
      </c>
      <c r="H57" s="157" t="s">
        <v>203</v>
      </c>
      <c r="I57" s="157" t="s">
        <v>203</v>
      </c>
      <c r="J57" s="157" t="s">
        <v>203</v>
      </c>
    </row>
    <row r="58" spans="1:11" s="153" customFormat="1" ht="22.2" customHeight="1" x14ac:dyDescent="0.25">
      <c r="A58" s="89">
        <f>'2024-2 (п. 1-7)'!A106</f>
        <v>3210</v>
      </c>
      <c r="B58" s="89" t="str">
        <f>'2024-2 (п. 1-7)'!B106</f>
        <v>Капітальні трансферти підприємствам (установам, організаціям)</v>
      </c>
      <c r="C58" s="157" t="s">
        <v>203</v>
      </c>
      <c r="D58" s="156" t="str">
        <f>'2024-2 (п. 1-7)'!C106</f>
        <v>-</v>
      </c>
      <c r="E58" s="157" t="s">
        <v>203</v>
      </c>
      <c r="F58" s="157" t="s">
        <v>203</v>
      </c>
      <c r="G58" s="157" t="s">
        <v>203</v>
      </c>
      <c r="H58" s="157" t="s">
        <v>203</v>
      </c>
      <c r="I58" s="157" t="s">
        <v>203</v>
      </c>
      <c r="J58" s="157" t="s">
        <v>203</v>
      </c>
    </row>
    <row r="59" spans="1:11" s="153" customFormat="1" ht="22.2" customHeight="1" x14ac:dyDescent="0.25">
      <c r="A59" s="89">
        <f>'2024-2 (п. 1-7)'!A107</f>
        <v>3220</v>
      </c>
      <c r="B59" s="89" t="str">
        <f>'2024-2 (п. 1-7)'!B107</f>
        <v>Капітальні трансферти органам державного управління інших рівнів</v>
      </c>
      <c r="C59" s="157" t="s">
        <v>203</v>
      </c>
      <c r="D59" s="156" t="str">
        <f>'2024-2 (п. 1-7)'!C107</f>
        <v>-</v>
      </c>
      <c r="E59" s="157" t="s">
        <v>203</v>
      </c>
      <c r="F59" s="157" t="s">
        <v>203</v>
      </c>
      <c r="G59" s="157" t="s">
        <v>203</v>
      </c>
      <c r="H59" s="157" t="s">
        <v>203</v>
      </c>
      <c r="I59" s="157" t="s">
        <v>203</v>
      </c>
      <c r="J59" s="157" t="s">
        <v>203</v>
      </c>
    </row>
    <row r="60" spans="1:11" s="153" customFormat="1" ht="22.2" customHeight="1" x14ac:dyDescent="0.25">
      <c r="A60" s="89">
        <f>'2024-2 (п. 1-7)'!A108</f>
        <v>3230</v>
      </c>
      <c r="B60" s="89" t="str">
        <f>'2024-2 (п. 1-7)'!B108</f>
        <v>Капітальні трансферти урядам зарубіжних країн та міжнародним організаціям</v>
      </c>
      <c r="C60" s="157" t="s">
        <v>203</v>
      </c>
      <c r="D60" s="154" t="str">
        <f>'2024-2 (п. 1-7)'!C108</f>
        <v>-</v>
      </c>
      <c r="E60" s="157" t="s">
        <v>203</v>
      </c>
      <c r="F60" s="157" t="s">
        <v>203</v>
      </c>
      <c r="G60" s="157" t="s">
        <v>203</v>
      </c>
      <c r="H60" s="157" t="s">
        <v>203</v>
      </c>
      <c r="I60" s="157" t="s">
        <v>203</v>
      </c>
      <c r="J60" s="157" t="s">
        <v>203</v>
      </c>
    </row>
    <row r="61" spans="1:11" s="153" customFormat="1" ht="22.2" customHeight="1" x14ac:dyDescent="0.25">
      <c r="A61" s="89">
        <f>'2024-2 (п. 1-7)'!A109</f>
        <v>3240</v>
      </c>
      <c r="B61" s="89" t="str">
        <f>'2024-2 (п. 1-7)'!B109</f>
        <v>Капітальні трансферти населенню</v>
      </c>
      <c r="C61" s="157" t="s">
        <v>203</v>
      </c>
      <c r="D61" s="154" t="str">
        <f>'2024-2 (п. 1-7)'!C109</f>
        <v>-</v>
      </c>
      <c r="E61" s="157" t="s">
        <v>203</v>
      </c>
      <c r="F61" s="157" t="s">
        <v>203</v>
      </c>
      <c r="G61" s="157" t="s">
        <v>203</v>
      </c>
      <c r="H61" s="157" t="s">
        <v>203</v>
      </c>
      <c r="I61" s="157" t="s">
        <v>203</v>
      </c>
      <c r="J61" s="157" t="s">
        <v>203</v>
      </c>
    </row>
    <row r="62" spans="1:11" s="5" customFormat="1" x14ac:dyDescent="0.25">
      <c r="A62" s="89"/>
      <c r="B62" s="89" t="str">
        <f>'2024-2 (п. 1-7)'!B110</f>
        <v>УСЬОГО</v>
      </c>
      <c r="C62" s="157" t="s">
        <v>203</v>
      </c>
      <c r="D62" s="154" t="str">
        <f>'2024-2 (п. 1-7)'!C110</f>
        <v>-</v>
      </c>
      <c r="E62" s="157" t="s">
        <v>203</v>
      </c>
      <c r="F62" s="157" t="s">
        <v>203</v>
      </c>
      <c r="G62" s="157" t="s">
        <v>203</v>
      </c>
      <c r="H62" s="157" t="s">
        <v>203</v>
      </c>
      <c r="I62" s="157" t="s">
        <v>203</v>
      </c>
      <c r="J62" s="157" t="s">
        <v>203</v>
      </c>
    </row>
    <row r="63" spans="1:11" s="5" customFormat="1" x14ac:dyDescent="0.25">
      <c r="A63" s="89"/>
      <c r="B63" s="89" t="str">
        <f>'2024-2 (п. 1-7)'!B111</f>
        <v>УСЬОГО</v>
      </c>
      <c r="C63" s="155" t="s">
        <v>296</v>
      </c>
      <c r="D63" s="154">
        <f>'2024-2 (п. 1-7)'!C111</f>
        <v>2661693.0500000003</v>
      </c>
      <c r="E63" s="157" t="s">
        <v>203</v>
      </c>
      <c r="F63" s="157">
        <v>13599</v>
      </c>
      <c r="G63" s="157">
        <v>13599</v>
      </c>
      <c r="H63" s="157" t="s">
        <v>203</v>
      </c>
      <c r="I63" s="157" t="s">
        <v>203</v>
      </c>
      <c r="J63" s="157" t="s">
        <v>203</v>
      </c>
    </row>
    <row r="64" spans="1:11" ht="15.6" x14ac:dyDescent="0.3">
      <c r="A64" s="1" t="s">
        <v>151</v>
      </c>
      <c r="B64" s="1"/>
      <c r="C64" s="1"/>
      <c r="D64" s="1"/>
      <c r="E64" s="1"/>
      <c r="F64" s="1"/>
      <c r="G64" s="1"/>
      <c r="H64" s="1"/>
      <c r="I64" s="1"/>
      <c r="J64" s="1"/>
      <c r="K64" s="44"/>
    </row>
    <row r="65" spans="1:12" x14ac:dyDescent="0.25">
      <c r="L65" s="11" t="s">
        <v>121</v>
      </c>
    </row>
    <row r="66" spans="1:12" x14ac:dyDescent="0.25">
      <c r="A66" s="236" t="s">
        <v>35</v>
      </c>
      <c r="B66" s="236" t="s">
        <v>0</v>
      </c>
      <c r="C66" s="236" t="s">
        <v>112</v>
      </c>
      <c r="D66" s="236"/>
      <c r="E66" s="236"/>
      <c r="F66" s="236"/>
      <c r="G66" s="236"/>
      <c r="H66" s="236" t="s">
        <v>145</v>
      </c>
      <c r="I66" s="236"/>
      <c r="J66" s="236"/>
      <c r="K66" s="236"/>
      <c r="L66" s="236"/>
    </row>
    <row r="67" spans="1:12" ht="36.75" customHeight="1" x14ac:dyDescent="0.25">
      <c r="A67" s="236"/>
      <c r="B67" s="236"/>
      <c r="C67" s="236" t="s">
        <v>42</v>
      </c>
      <c r="D67" s="236" t="s">
        <v>152</v>
      </c>
      <c r="E67" s="236" t="s">
        <v>43</v>
      </c>
      <c r="F67" s="236"/>
      <c r="G67" s="236" t="s">
        <v>45</v>
      </c>
      <c r="H67" s="236" t="s">
        <v>44</v>
      </c>
      <c r="I67" s="236" t="s">
        <v>146</v>
      </c>
      <c r="J67" s="236" t="s">
        <v>43</v>
      </c>
      <c r="K67" s="236"/>
      <c r="L67" s="236" t="s">
        <v>45</v>
      </c>
    </row>
    <row r="68" spans="1:12" ht="24" x14ac:dyDescent="0.25">
      <c r="A68" s="236"/>
      <c r="B68" s="236"/>
      <c r="C68" s="236"/>
      <c r="D68" s="236"/>
      <c r="E68" s="19" t="s">
        <v>40</v>
      </c>
      <c r="F68" s="19" t="s">
        <v>41</v>
      </c>
      <c r="G68" s="236"/>
      <c r="H68" s="236"/>
      <c r="I68" s="236"/>
      <c r="J68" s="19" t="s">
        <v>40</v>
      </c>
      <c r="K68" s="19" t="s">
        <v>41</v>
      </c>
      <c r="L68" s="236"/>
    </row>
    <row r="69" spans="1:12" x14ac:dyDescent="0.25">
      <c r="A69" s="87">
        <v>1</v>
      </c>
      <c r="B69" s="87">
        <v>2</v>
      </c>
      <c r="C69" s="87">
        <v>3</v>
      </c>
      <c r="D69" s="87">
        <v>4</v>
      </c>
      <c r="E69" s="87">
        <v>5</v>
      </c>
      <c r="F69" s="87">
        <v>6</v>
      </c>
      <c r="G69" s="87" t="s">
        <v>76</v>
      </c>
      <c r="H69" s="87">
        <v>8</v>
      </c>
      <c r="I69" s="87" t="s">
        <v>77</v>
      </c>
      <c r="J69" s="87">
        <v>10</v>
      </c>
      <c r="K69" s="87">
        <v>11</v>
      </c>
      <c r="L69" s="87" t="s">
        <v>78</v>
      </c>
    </row>
    <row r="70" spans="1:12" ht="40.799999999999997" customHeight="1" x14ac:dyDescent="0.25">
      <c r="A70" s="91" t="str">
        <f>'2024-2 (п. 1-7)'!A55</f>
        <v>Х</v>
      </c>
      <c r="B70" s="91" t="str">
        <f>'2024-2 (п. 1-7)'!B55</f>
        <v>Видатки та надання кредитів -  усього</v>
      </c>
      <c r="C70" s="124">
        <f>C104</f>
        <v>1538100</v>
      </c>
      <c r="D70" s="91" t="s">
        <v>203</v>
      </c>
      <c r="E70" s="91" t="s">
        <v>203</v>
      </c>
      <c r="F70" s="91" t="s">
        <v>203</v>
      </c>
      <c r="G70" s="124">
        <f>'2024-2 (п. 1-7)'!G56</f>
        <v>1534700</v>
      </c>
      <c r="H70" s="124">
        <f>H71</f>
        <v>1432500</v>
      </c>
      <c r="I70" s="91" t="s">
        <v>203</v>
      </c>
      <c r="J70" s="91" t="s">
        <v>203</v>
      </c>
      <c r="K70" s="91" t="s">
        <v>203</v>
      </c>
      <c r="L70" s="124">
        <f>'2024-2 (п. 1-7)'!N56</f>
        <v>1432500</v>
      </c>
    </row>
    <row r="71" spans="1:12" ht="24" x14ac:dyDescent="0.25">
      <c r="A71" s="91" t="str">
        <f>'2024-2 (п. 1-7)'!A56</f>
        <v>2000</v>
      </c>
      <c r="B71" s="91" t="str">
        <f>'2024-2 (п. 1-7)'!B56</f>
        <v>у тому числі:
Поточні видатки</v>
      </c>
      <c r="C71" s="124">
        <f>'2024-2 (п. 1-7)'!G56</f>
        <v>1534700</v>
      </c>
      <c r="D71" s="91" t="s">
        <v>203</v>
      </c>
      <c r="E71" s="91" t="s">
        <v>203</v>
      </c>
      <c r="F71" s="91" t="s">
        <v>203</v>
      </c>
      <c r="G71" s="124">
        <f>'2024-2 (п. 1-7)'!G56</f>
        <v>1534700</v>
      </c>
      <c r="H71" s="124">
        <f>'2024-2 (п. 1-7)'!K56</f>
        <v>1432500</v>
      </c>
      <c r="I71" s="91" t="s">
        <v>203</v>
      </c>
      <c r="J71" s="91" t="s">
        <v>203</v>
      </c>
      <c r="K71" s="91" t="s">
        <v>203</v>
      </c>
      <c r="L71" s="124">
        <f>'2024-2 (п. 1-7)'!N56</f>
        <v>1432500</v>
      </c>
    </row>
    <row r="72" spans="1:12" ht="24" x14ac:dyDescent="0.25">
      <c r="A72" s="91" t="str">
        <f>'2024-2 (п. 1-7)'!A57</f>
        <v>2100</v>
      </c>
      <c r="B72" s="91" t="str">
        <f>'2024-2 (п. 1-7)'!B57</f>
        <v>Оплата праці і нарахування на заробітну плату</v>
      </c>
      <c r="C72" s="124">
        <f>'2024-2 (п. 1-7)'!G57</f>
        <v>1499700</v>
      </c>
      <c r="D72" s="91" t="s">
        <v>203</v>
      </c>
      <c r="E72" s="91" t="s">
        <v>203</v>
      </c>
      <c r="F72" s="91" t="s">
        <v>203</v>
      </c>
      <c r="G72" s="124">
        <f>'2024-2 (п. 1-7)'!G57</f>
        <v>1499700</v>
      </c>
      <c r="H72" s="124">
        <f>'2024-2 (п. 1-7)'!K57</f>
        <v>1138800</v>
      </c>
      <c r="I72" s="91" t="s">
        <v>203</v>
      </c>
      <c r="J72" s="91" t="s">
        <v>203</v>
      </c>
      <c r="K72" s="91" t="s">
        <v>203</v>
      </c>
      <c r="L72" s="124">
        <f>'2024-2 (п. 1-7)'!N57</f>
        <v>1138800</v>
      </c>
    </row>
    <row r="73" spans="1:12" x14ac:dyDescent="0.25">
      <c r="A73" s="91" t="str">
        <f>'2024-2 (п. 1-7)'!A58</f>
        <v>2110</v>
      </c>
      <c r="B73" s="91" t="str">
        <f>'2024-2 (п. 1-7)'!B58</f>
        <v>Оплата праці</v>
      </c>
      <c r="C73" s="124">
        <f>'2024-2 (п. 1-7)'!G58</f>
        <v>1229300</v>
      </c>
      <c r="D73" s="91" t="s">
        <v>203</v>
      </c>
      <c r="E73" s="91" t="s">
        <v>203</v>
      </c>
      <c r="F73" s="91" t="s">
        <v>203</v>
      </c>
      <c r="G73" s="124">
        <f>'2024-2 (п. 1-7)'!G58</f>
        <v>1229300</v>
      </c>
      <c r="H73" s="124">
        <f>'2024-2 (п. 1-7)'!K58</f>
        <v>1138800</v>
      </c>
      <c r="I73" s="91" t="s">
        <v>203</v>
      </c>
      <c r="J73" s="91" t="s">
        <v>203</v>
      </c>
      <c r="K73" s="91" t="s">
        <v>203</v>
      </c>
      <c r="L73" s="124">
        <f>'2024-2 (п. 1-7)'!N58</f>
        <v>1138800</v>
      </c>
    </row>
    <row r="74" spans="1:12" x14ac:dyDescent="0.25">
      <c r="A74" s="91" t="str">
        <f>'2024-2 (п. 1-7)'!A59</f>
        <v>2111</v>
      </c>
      <c r="B74" s="91" t="str">
        <f>'2024-2 (п. 1-7)'!B59</f>
        <v>Заробітна плата</v>
      </c>
      <c r="C74" s="124">
        <f>'2024-2 (п. 1-7)'!G59</f>
        <v>1229300</v>
      </c>
      <c r="D74" s="91" t="s">
        <v>203</v>
      </c>
      <c r="E74" s="91" t="s">
        <v>203</v>
      </c>
      <c r="F74" s="91" t="s">
        <v>203</v>
      </c>
      <c r="G74" s="124">
        <f>'2024-2 (п. 1-7)'!G59</f>
        <v>1229300</v>
      </c>
      <c r="H74" s="124">
        <f>'2024-2 (п. 1-7)'!K59</f>
        <v>1138800</v>
      </c>
      <c r="I74" s="91" t="s">
        <v>203</v>
      </c>
      <c r="J74" s="91" t="s">
        <v>203</v>
      </c>
      <c r="K74" s="91" t="s">
        <v>203</v>
      </c>
      <c r="L74" s="124">
        <f>'2024-2 (п. 1-7)'!N59</f>
        <v>1138800</v>
      </c>
    </row>
    <row r="75" spans="1:12" ht="24" x14ac:dyDescent="0.25">
      <c r="A75" s="91" t="str">
        <f>'2024-2 (п. 1-7)'!A60</f>
        <v>2112</v>
      </c>
      <c r="B75" s="91" t="str">
        <f>'2024-2 (п. 1-7)'!B60</f>
        <v>Грошове  забезпечення військовослужбовців</v>
      </c>
      <c r="C75" s="124" t="str">
        <f>'2024-2 (п. 1-7)'!G60</f>
        <v>-</v>
      </c>
      <c r="D75" s="91" t="s">
        <v>203</v>
      </c>
      <c r="E75" s="91" t="s">
        <v>203</v>
      </c>
      <c r="F75" s="91" t="s">
        <v>203</v>
      </c>
      <c r="G75" s="124" t="str">
        <f>'2024-2 (п. 1-7)'!G60</f>
        <v>-</v>
      </c>
      <c r="H75" s="124" t="str">
        <f>'2024-2 (п. 1-7)'!K60</f>
        <v>-</v>
      </c>
      <c r="I75" s="91" t="s">
        <v>203</v>
      </c>
      <c r="J75" s="91" t="s">
        <v>203</v>
      </c>
      <c r="K75" s="91" t="s">
        <v>203</v>
      </c>
      <c r="L75" s="124" t="str">
        <f>'2024-2 (п. 1-7)'!N60</f>
        <v>-</v>
      </c>
    </row>
    <row r="76" spans="1:12" x14ac:dyDescent="0.25">
      <c r="A76" s="91" t="str">
        <f>'2024-2 (п. 1-7)'!A61</f>
        <v>2113</v>
      </c>
      <c r="B76" s="91" t="str">
        <f>'2024-2 (п. 1-7)'!B61</f>
        <v>Суддівська винагорода</v>
      </c>
      <c r="C76" s="124" t="str">
        <f>'2024-2 (п. 1-7)'!G61</f>
        <v>-</v>
      </c>
      <c r="D76" s="91" t="s">
        <v>203</v>
      </c>
      <c r="E76" s="91" t="s">
        <v>203</v>
      </c>
      <c r="F76" s="91" t="s">
        <v>203</v>
      </c>
      <c r="G76" s="124" t="str">
        <f>'2024-2 (п. 1-7)'!G61</f>
        <v>-</v>
      </c>
      <c r="H76" s="124" t="str">
        <f>'2024-2 (п. 1-7)'!K61</f>
        <v>-</v>
      </c>
      <c r="I76" s="91" t="s">
        <v>203</v>
      </c>
      <c r="J76" s="91" t="s">
        <v>203</v>
      </c>
      <c r="K76" s="91" t="s">
        <v>203</v>
      </c>
      <c r="L76" s="124" t="str">
        <f>'2024-2 (п. 1-7)'!N61</f>
        <v>-</v>
      </c>
    </row>
    <row r="77" spans="1:12" x14ac:dyDescent="0.25">
      <c r="A77" s="91" t="str">
        <f>'2024-2 (п. 1-7)'!A62</f>
        <v>2120</v>
      </c>
      <c r="B77" s="91" t="str">
        <f>'2024-2 (п. 1-7)'!B62</f>
        <v>Нарахування на оплату праці</v>
      </c>
      <c r="C77" s="124">
        <f>'2024-2 (п. 1-7)'!G62</f>
        <v>270400</v>
      </c>
      <c r="D77" s="91" t="s">
        <v>203</v>
      </c>
      <c r="E77" s="91" t="s">
        <v>203</v>
      </c>
      <c r="F77" s="91" t="s">
        <v>203</v>
      </c>
      <c r="G77" s="124">
        <f>'2024-2 (п. 1-7)'!G62</f>
        <v>270400</v>
      </c>
      <c r="H77" s="124">
        <f>'2024-2 (п. 1-7)'!K62</f>
        <v>250536</v>
      </c>
      <c r="I77" s="91" t="s">
        <v>203</v>
      </c>
      <c r="J77" s="91" t="s">
        <v>203</v>
      </c>
      <c r="K77" s="91" t="s">
        <v>203</v>
      </c>
      <c r="L77" s="124">
        <f>'2024-2 (п. 1-7)'!N62</f>
        <v>250536</v>
      </c>
    </row>
    <row r="78" spans="1:12" x14ac:dyDescent="0.25">
      <c r="A78" s="91" t="str">
        <f>'2024-2 (п. 1-7)'!A63</f>
        <v>2200</v>
      </c>
      <c r="B78" s="91" t="str">
        <f>'2024-2 (п. 1-7)'!B63</f>
        <v>Використання товарів і послуг</v>
      </c>
      <c r="C78" s="124">
        <f>'2024-2 (п. 1-7)'!G63</f>
        <v>35000</v>
      </c>
      <c r="D78" s="91" t="s">
        <v>203</v>
      </c>
      <c r="E78" s="91" t="s">
        <v>203</v>
      </c>
      <c r="F78" s="91" t="s">
        <v>203</v>
      </c>
      <c r="G78" s="124">
        <f>'2024-2 (п. 1-7)'!G63</f>
        <v>35000</v>
      </c>
      <c r="H78" s="124">
        <f>'2024-2 (п. 1-7)'!K63</f>
        <v>37108</v>
      </c>
      <c r="I78" s="91" t="s">
        <v>203</v>
      </c>
      <c r="J78" s="91" t="s">
        <v>203</v>
      </c>
      <c r="K78" s="91" t="s">
        <v>203</v>
      </c>
      <c r="L78" s="124">
        <f>'2024-2 (п. 1-7)'!N63</f>
        <v>37108</v>
      </c>
    </row>
    <row r="79" spans="1:12" ht="24" x14ac:dyDescent="0.25">
      <c r="A79" s="91" t="str">
        <f>'2024-2 (п. 1-7)'!A64</f>
        <v>2210</v>
      </c>
      <c r="B79" s="91" t="str">
        <f>'2024-2 (п. 1-7)'!B64</f>
        <v>Предмети, матеріали, обладнання та інвентар</v>
      </c>
      <c r="C79" s="124" t="str">
        <f>'2024-2 (п. 1-7)'!G64</f>
        <v>-</v>
      </c>
      <c r="D79" s="91" t="s">
        <v>203</v>
      </c>
      <c r="E79" s="91" t="s">
        <v>203</v>
      </c>
      <c r="F79" s="91" t="s">
        <v>203</v>
      </c>
      <c r="G79" s="124" t="str">
        <f>'2024-2 (п. 1-7)'!G64</f>
        <v>-</v>
      </c>
      <c r="H79" s="124" t="str">
        <f>'2024-2 (п. 1-7)'!K64</f>
        <v>-</v>
      </c>
      <c r="I79" s="91" t="s">
        <v>203</v>
      </c>
      <c r="J79" s="91" t="s">
        <v>203</v>
      </c>
      <c r="K79" s="91" t="s">
        <v>203</v>
      </c>
      <c r="L79" s="124" t="str">
        <f>'2024-2 (п. 1-7)'!N64</f>
        <v>-</v>
      </c>
    </row>
    <row r="80" spans="1:12" ht="24" x14ac:dyDescent="0.25">
      <c r="A80" s="91" t="str">
        <f>'2024-2 (п. 1-7)'!A65</f>
        <v>2220</v>
      </c>
      <c r="B80" s="91" t="str">
        <f>'2024-2 (п. 1-7)'!B65</f>
        <v>Медикаменти та перев’язувальні матеріали</v>
      </c>
      <c r="C80" s="124" t="str">
        <f>'2024-2 (п. 1-7)'!G65</f>
        <v>-</v>
      </c>
      <c r="D80" s="91" t="s">
        <v>203</v>
      </c>
      <c r="E80" s="91" t="s">
        <v>203</v>
      </c>
      <c r="F80" s="91" t="s">
        <v>203</v>
      </c>
      <c r="G80" s="124" t="str">
        <f>'2024-2 (п. 1-7)'!G65</f>
        <v>-</v>
      </c>
      <c r="H80" s="124" t="str">
        <f>'2024-2 (п. 1-7)'!K65</f>
        <v>-</v>
      </c>
      <c r="I80" s="91" t="s">
        <v>203</v>
      </c>
      <c r="J80" s="91" t="s">
        <v>203</v>
      </c>
      <c r="K80" s="91" t="s">
        <v>203</v>
      </c>
      <c r="L80" s="124" t="str">
        <f>'2024-2 (п. 1-7)'!N65</f>
        <v>-</v>
      </c>
    </row>
    <row r="81" spans="1:12" x14ac:dyDescent="0.25">
      <c r="A81" s="91" t="str">
        <f>'2024-2 (п. 1-7)'!A66</f>
        <v>2230</v>
      </c>
      <c r="B81" s="91" t="str">
        <f>'2024-2 (п. 1-7)'!B66</f>
        <v>Продукти харчування</v>
      </c>
      <c r="C81" s="124" t="str">
        <f>'2024-2 (п. 1-7)'!G66</f>
        <v>-</v>
      </c>
      <c r="D81" s="91" t="s">
        <v>203</v>
      </c>
      <c r="E81" s="91" t="s">
        <v>203</v>
      </c>
      <c r="F81" s="91" t="s">
        <v>203</v>
      </c>
      <c r="G81" s="124" t="str">
        <f>'2024-2 (п. 1-7)'!G66</f>
        <v>-</v>
      </c>
      <c r="H81" s="124" t="str">
        <f>'2024-2 (п. 1-7)'!K66</f>
        <v>-</v>
      </c>
      <c r="I81" s="91" t="s">
        <v>203</v>
      </c>
      <c r="J81" s="91" t="s">
        <v>203</v>
      </c>
      <c r="K81" s="91" t="s">
        <v>203</v>
      </c>
      <c r="L81" s="124" t="str">
        <f>'2024-2 (п. 1-7)'!N66</f>
        <v>-</v>
      </c>
    </row>
    <row r="82" spans="1:12" x14ac:dyDescent="0.25">
      <c r="A82" s="91" t="str">
        <f>'2024-2 (п. 1-7)'!A67</f>
        <v>2240</v>
      </c>
      <c r="B82" s="91" t="str">
        <f>'2024-2 (п. 1-7)'!B67</f>
        <v>Оплата послуг (крім комунальних)</v>
      </c>
      <c r="C82" s="124">
        <f>'2024-2 (п. 1-7)'!G67</f>
        <v>35000</v>
      </c>
      <c r="D82" s="91">
        <f>F19</f>
        <v>13599</v>
      </c>
      <c r="E82" s="91" t="s">
        <v>203</v>
      </c>
      <c r="F82" s="91" t="s">
        <v>203</v>
      </c>
      <c r="G82" s="124">
        <f>'2024-2 (п. 1-7)'!G67</f>
        <v>35000</v>
      </c>
      <c r="H82" s="124">
        <f>'2024-2 (п. 1-7)'!K67</f>
        <v>37108</v>
      </c>
      <c r="I82" s="91">
        <f>F19</f>
        <v>13599</v>
      </c>
      <c r="J82" s="91" t="s">
        <v>203</v>
      </c>
      <c r="K82" s="91" t="s">
        <v>203</v>
      </c>
      <c r="L82" s="124">
        <f>'2024-2 (п. 1-7)'!N67</f>
        <v>37108</v>
      </c>
    </row>
    <row r="83" spans="1:12" x14ac:dyDescent="0.25">
      <c r="A83" s="91" t="str">
        <f>'2024-2 (п. 1-7)'!A68</f>
        <v>2250</v>
      </c>
      <c r="B83" s="91" t="str">
        <f>'2024-2 (п. 1-7)'!B68</f>
        <v>Видатки на відрядження</v>
      </c>
      <c r="C83" s="124" t="str">
        <f>'2024-2 (п. 1-7)'!G68</f>
        <v>-</v>
      </c>
      <c r="D83" s="91" t="s">
        <v>203</v>
      </c>
      <c r="E83" s="91" t="s">
        <v>203</v>
      </c>
      <c r="F83" s="91" t="s">
        <v>203</v>
      </c>
      <c r="G83" s="124" t="str">
        <f>'2024-2 (п. 1-7)'!G68</f>
        <v>-</v>
      </c>
      <c r="H83" s="124" t="str">
        <f>'2024-2 (п. 1-7)'!K68</f>
        <v>-</v>
      </c>
      <c r="I83" s="91" t="s">
        <v>203</v>
      </c>
      <c r="J83" s="91" t="s">
        <v>203</v>
      </c>
      <c r="K83" s="91" t="s">
        <v>203</v>
      </c>
      <c r="L83" s="124" t="str">
        <f>'2024-2 (п. 1-7)'!N68</f>
        <v>-</v>
      </c>
    </row>
    <row r="84" spans="1:12" ht="24" x14ac:dyDescent="0.25">
      <c r="A84" s="91" t="str">
        <f>'2024-2 (п. 1-7)'!A69</f>
        <v>2260</v>
      </c>
      <c r="B84" s="91" t="str">
        <f>'2024-2 (п. 1-7)'!B69</f>
        <v>Видатки та заходи спеціального призначення</v>
      </c>
      <c r="C84" s="124" t="str">
        <f>'2024-2 (п. 1-7)'!G69</f>
        <v>-</v>
      </c>
      <c r="D84" s="91" t="s">
        <v>203</v>
      </c>
      <c r="E84" s="91" t="s">
        <v>203</v>
      </c>
      <c r="F84" s="91" t="s">
        <v>203</v>
      </c>
      <c r="G84" s="124" t="str">
        <f>'2024-2 (п. 1-7)'!G69</f>
        <v>-</v>
      </c>
      <c r="H84" s="124" t="str">
        <f>'2024-2 (п. 1-7)'!K69</f>
        <v>-</v>
      </c>
      <c r="I84" s="91" t="s">
        <v>203</v>
      </c>
      <c r="J84" s="91" t="s">
        <v>203</v>
      </c>
      <c r="K84" s="91" t="s">
        <v>203</v>
      </c>
      <c r="L84" s="124" t="str">
        <f>'2024-2 (п. 1-7)'!N69</f>
        <v>-</v>
      </c>
    </row>
    <row r="85" spans="1:12" ht="24" x14ac:dyDescent="0.25">
      <c r="A85" s="91" t="str">
        <f>'2024-2 (п. 1-7)'!A70</f>
        <v>2270</v>
      </c>
      <c r="B85" s="91" t="str">
        <f>'2024-2 (п. 1-7)'!B70</f>
        <v>Оплата комунальних послуг та енергоносіїв</v>
      </c>
      <c r="C85" s="124" t="str">
        <f>'2024-2 (п. 1-7)'!G70</f>
        <v>-</v>
      </c>
      <c r="D85" s="91" t="s">
        <v>203</v>
      </c>
      <c r="E85" s="91" t="s">
        <v>203</v>
      </c>
      <c r="F85" s="91" t="s">
        <v>203</v>
      </c>
      <c r="G85" s="124" t="str">
        <f>'2024-2 (п. 1-7)'!G70</f>
        <v>-</v>
      </c>
      <c r="H85" s="124" t="str">
        <f>'2024-2 (п. 1-7)'!K70</f>
        <v>-</v>
      </c>
      <c r="I85" s="91" t="s">
        <v>203</v>
      </c>
      <c r="J85" s="91" t="s">
        <v>203</v>
      </c>
      <c r="K85" s="91" t="s">
        <v>203</v>
      </c>
      <c r="L85" s="124" t="str">
        <f>'2024-2 (п. 1-7)'!N70</f>
        <v>-</v>
      </c>
    </row>
    <row r="86" spans="1:12" x14ac:dyDescent="0.25">
      <c r="A86" s="91" t="str">
        <f>'2024-2 (п. 1-7)'!A71</f>
        <v>2271</v>
      </c>
      <c r="B86" s="91" t="str">
        <f>'2024-2 (п. 1-7)'!B71</f>
        <v>Оплата теплопостачання</v>
      </c>
      <c r="C86" s="124" t="str">
        <f>'2024-2 (п. 1-7)'!G71</f>
        <v>-</v>
      </c>
      <c r="D86" s="91" t="s">
        <v>203</v>
      </c>
      <c r="E86" s="91" t="s">
        <v>203</v>
      </c>
      <c r="F86" s="91" t="s">
        <v>203</v>
      </c>
      <c r="G86" s="124" t="str">
        <f>'2024-2 (п. 1-7)'!G71</f>
        <v>-</v>
      </c>
      <c r="H86" s="124" t="str">
        <f>'2024-2 (п. 1-7)'!K71</f>
        <v>-</v>
      </c>
      <c r="I86" s="91" t="s">
        <v>203</v>
      </c>
      <c r="J86" s="91" t="s">
        <v>203</v>
      </c>
      <c r="K86" s="91" t="s">
        <v>203</v>
      </c>
      <c r="L86" s="124" t="str">
        <f>'2024-2 (п. 1-7)'!N71</f>
        <v>-</v>
      </c>
    </row>
    <row r="87" spans="1:12" ht="24" x14ac:dyDescent="0.25">
      <c r="A87" s="91" t="str">
        <f>'2024-2 (п. 1-7)'!A72</f>
        <v>2272</v>
      </c>
      <c r="B87" s="91" t="str">
        <f>'2024-2 (п. 1-7)'!B72</f>
        <v>Оплата водопостачання  та водовідведення</v>
      </c>
      <c r="C87" s="124" t="str">
        <f>'2024-2 (п. 1-7)'!G72</f>
        <v>-</v>
      </c>
      <c r="D87" s="91" t="s">
        <v>203</v>
      </c>
      <c r="E87" s="91" t="s">
        <v>203</v>
      </c>
      <c r="F87" s="91" t="s">
        <v>203</v>
      </c>
      <c r="G87" s="124" t="str">
        <f>'2024-2 (п. 1-7)'!G72</f>
        <v>-</v>
      </c>
      <c r="H87" s="124" t="str">
        <f>'2024-2 (п. 1-7)'!K72</f>
        <v>-</v>
      </c>
      <c r="I87" s="91" t="s">
        <v>203</v>
      </c>
      <c r="J87" s="91" t="s">
        <v>203</v>
      </c>
      <c r="K87" s="91" t="s">
        <v>203</v>
      </c>
      <c r="L87" s="124" t="str">
        <f>'2024-2 (п. 1-7)'!N72</f>
        <v>-</v>
      </c>
    </row>
    <row r="88" spans="1:12" x14ac:dyDescent="0.25">
      <c r="A88" s="91" t="str">
        <f>'2024-2 (п. 1-7)'!A73</f>
        <v>2273</v>
      </c>
      <c r="B88" s="91" t="str">
        <f>'2024-2 (п. 1-7)'!B73</f>
        <v>Оплата електроенергії</v>
      </c>
      <c r="C88" s="124" t="str">
        <f>'2024-2 (п. 1-7)'!G73</f>
        <v>-</v>
      </c>
      <c r="D88" s="91" t="s">
        <v>203</v>
      </c>
      <c r="E88" s="91" t="s">
        <v>203</v>
      </c>
      <c r="F88" s="91" t="s">
        <v>203</v>
      </c>
      <c r="G88" s="124" t="str">
        <f>'2024-2 (п. 1-7)'!G73</f>
        <v>-</v>
      </c>
      <c r="H88" s="124" t="str">
        <f>'2024-2 (п. 1-7)'!K73</f>
        <v>-</v>
      </c>
      <c r="I88" s="91" t="s">
        <v>203</v>
      </c>
      <c r="J88" s="91" t="s">
        <v>203</v>
      </c>
      <c r="K88" s="91" t="s">
        <v>203</v>
      </c>
      <c r="L88" s="124" t="str">
        <f>'2024-2 (п. 1-7)'!N73</f>
        <v>-</v>
      </c>
    </row>
    <row r="89" spans="1:12" ht="36" x14ac:dyDescent="0.25">
      <c r="A89" s="91">
        <f>'2024-2 (п. 1-7)'!A74</f>
        <v>2280</v>
      </c>
      <c r="B89" s="91" t="str">
        <f>'2024-2 (п. 1-7)'!B74</f>
        <v>Дослідження і розробки, видатки державного (регіонального) значення</v>
      </c>
      <c r="C89" s="124" t="str">
        <f>'2024-2 (п. 1-7)'!G74</f>
        <v>-</v>
      </c>
      <c r="D89" s="91" t="s">
        <v>203</v>
      </c>
      <c r="E89" s="91" t="s">
        <v>203</v>
      </c>
      <c r="F89" s="91" t="s">
        <v>203</v>
      </c>
      <c r="G89" s="124" t="str">
        <f>'2024-2 (п. 1-7)'!G74</f>
        <v>-</v>
      </c>
      <c r="H89" s="124" t="str">
        <f>'2024-2 (п. 1-7)'!K74</f>
        <v>-</v>
      </c>
      <c r="I89" s="91" t="s">
        <v>203</v>
      </c>
      <c r="J89" s="91" t="s">
        <v>203</v>
      </c>
      <c r="K89" s="91" t="s">
        <v>203</v>
      </c>
      <c r="L89" s="124" t="str">
        <f>'2024-2 (п. 1-7)'!N74</f>
        <v>-</v>
      </c>
    </row>
    <row r="90" spans="1:12" ht="36" x14ac:dyDescent="0.25">
      <c r="A90" s="91">
        <f>'2024-2 (п. 1-7)'!A75</f>
        <v>2281</v>
      </c>
      <c r="B90" s="91" t="str">
        <f>'2024-2 (п. 1-7)'!B75</f>
        <v>Дослідження і розробки, окремі заходи розвитку по реалізації державних (регіональних) програм</v>
      </c>
      <c r="C90" s="124" t="str">
        <f>'2024-2 (п. 1-7)'!G75</f>
        <v>-</v>
      </c>
      <c r="D90" s="91" t="s">
        <v>203</v>
      </c>
      <c r="E90" s="91" t="s">
        <v>203</v>
      </c>
      <c r="F90" s="91" t="s">
        <v>203</v>
      </c>
      <c r="G90" s="124" t="str">
        <f>'2024-2 (п. 1-7)'!G75</f>
        <v>-</v>
      </c>
      <c r="H90" s="124" t="str">
        <f>'2024-2 (п. 1-7)'!K75</f>
        <v>-</v>
      </c>
      <c r="I90" s="91" t="s">
        <v>203</v>
      </c>
      <c r="J90" s="91" t="s">
        <v>203</v>
      </c>
      <c r="K90" s="91" t="s">
        <v>203</v>
      </c>
      <c r="L90" s="124" t="str">
        <f>'2024-2 (п. 1-7)'!N75</f>
        <v>-</v>
      </c>
    </row>
    <row r="91" spans="1:12" ht="36" x14ac:dyDescent="0.25">
      <c r="A91" s="91">
        <f>'2024-2 (п. 1-7)'!A76</f>
        <v>2282</v>
      </c>
      <c r="B91" s="91" t="str">
        <f>'2024-2 (п. 1-7)'!B76</f>
        <v>Окремі заходи по реалізаціє державних (регіональних) програм, не віднесені до заходів розвитку</v>
      </c>
      <c r="C91" s="124" t="str">
        <f>'2024-2 (п. 1-7)'!G76</f>
        <v>-</v>
      </c>
      <c r="D91" s="91" t="s">
        <v>203</v>
      </c>
      <c r="E91" s="91" t="s">
        <v>203</v>
      </c>
      <c r="F91" s="91" t="s">
        <v>203</v>
      </c>
      <c r="G91" s="124" t="str">
        <f>'2024-2 (п. 1-7)'!G76</f>
        <v>-</v>
      </c>
      <c r="H91" s="124" t="str">
        <f>'2024-2 (п. 1-7)'!K76</f>
        <v>-</v>
      </c>
      <c r="I91" s="91" t="s">
        <v>203</v>
      </c>
      <c r="J91" s="91" t="s">
        <v>203</v>
      </c>
      <c r="K91" s="91" t="s">
        <v>203</v>
      </c>
      <c r="L91" s="124" t="str">
        <f>'2024-2 (п. 1-7)'!N76</f>
        <v>-</v>
      </c>
    </row>
    <row r="92" spans="1:12" ht="24" x14ac:dyDescent="0.25">
      <c r="A92" s="91">
        <f>'2024-2 (п. 1-7)'!A77</f>
        <v>2400</v>
      </c>
      <c r="B92" s="91" t="str">
        <f>'2024-2 (п. 1-7)'!B77</f>
        <v>Обслуговування боргових зобов'язань</v>
      </c>
      <c r="C92" s="124" t="str">
        <f>'2024-2 (п. 1-7)'!G77</f>
        <v>-</v>
      </c>
      <c r="D92" s="91" t="s">
        <v>203</v>
      </c>
      <c r="E92" s="91" t="s">
        <v>203</v>
      </c>
      <c r="F92" s="91" t="s">
        <v>203</v>
      </c>
      <c r="G92" s="124" t="str">
        <f>'2024-2 (п. 1-7)'!G77</f>
        <v>-</v>
      </c>
      <c r="H92" s="124" t="str">
        <f>'2024-2 (п. 1-7)'!K77</f>
        <v>-</v>
      </c>
      <c r="I92" s="91" t="s">
        <v>203</v>
      </c>
      <c r="J92" s="91" t="s">
        <v>203</v>
      </c>
      <c r="K92" s="91" t="s">
        <v>203</v>
      </c>
      <c r="L92" s="124" t="str">
        <f>'2024-2 (п. 1-7)'!N77</f>
        <v>-</v>
      </c>
    </row>
    <row r="93" spans="1:12" ht="24" x14ac:dyDescent="0.25">
      <c r="A93" s="91">
        <f>'2024-2 (п. 1-7)'!A78</f>
        <v>2410</v>
      </c>
      <c r="B93" s="91" t="str">
        <f>'2024-2 (п. 1-7)'!B78</f>
        <v>Обслуговування внутрішніх боргових зобов'язань</v>
      </c>
      <c r="C93" s="124" t="str">
        <f>'2024-2 (п. 1-7)'!G78</f>
        <v>-</v>
      </c>
      <c r="D93" s="91" t="s">
        <v>203</v>
      </c>
      <c r="E93" s="91" t="s">
        <v>203</v>
      </c>
      <c r="F93" s="91" t="s">
        <v>203</v>
      </c>
      <c r="G93" s="124" t="str">
        <f>'2024-2 (п. 1-7)'!G78</f>
        <v>-</v>
      </c>
      <c r="H93" s="124" t="str">
        <f>'2024-2 (п. 1-7)'!K78</f>
        <v>-</v>
      </c>
      <c r="I93" s="91" t="s">
        <v>203</v>
      </c>
      <c r="J93" s="91" t="s">
        <v>203</v>
      </c>
      <c r="K93" s="91" t="s">
        <v>203</v>
      </c>
      <c r="L93" s="124" t="str">
        <f>'2024-2 (п. 1-7)'!N78</f>
        <v>-</v>
      </c>
    </row>
    <row r="94" spans="1:12" ht="24" x14ac:dyDescent="0.25">
      <c r="A94" s="91">
        <f>'2024-2 (п. 1-7)'!A79</f>
        <v>2420</v>
      </c>
      <c r="B94" s="91" t="str">
        <f>'2024-2 (п. 1-7)'!B79</f>
        <v>Обслуговування зовнішніх боргових зобов'язань</v>
      </c>
      <c r="C94" s="124" t="str">
        <f>'2024-2 (п. 1-7)'!G79</f>
        <v>-</v>
      </c>
      <c r="D94" s="91" t="s">
        <v>203</v>
      </c>
      <c r="E94" s="91" t="s">
        <v>203</v>
      </c>
      <c r="F94" s="91" t="s">
        <v>203</v>
      </c>
      <c r="G94" s="124" t="str">
        <f>'2024-2 (п. 1-7)'!G79</f>
        <v>-</v>
      </c>
      <c r="H94" s="124" t="str">
        <f>'2024-2 (п. 1-7)'!K79</f>
        <v>-</v>
      </c>
      <c r="I94" s="91" t="s">
        <v>203</v>
      </c>
      <c r="J94" s="91" t="s">
        <v>203</v>
      </c>
      <c r="K94" s="91" t="s">
        <v>203</v>
      </c>
      <c r="L94" s="124" t="str">
        <f>'2024-2 (п. 1-7)'!N79</f>
        <v>-</v>
      </c>
    </row>
    <row r="95" spans="1:12" x14ac:dyDescent="0.25">
      <c r="A95" s="91">
        <f>'2024-2 (п. 1-7)'!A80</f>
        <v>2600</v>
      </c>
      <c r="B95" s="91" t="str">
        <f>'2024-2 (п. 1-7)'!B80</f>
        <v>Поточні трансферти</v>
      </c>
      <c r="C95" s="124" t="str">
        <f>'2024-2 (п. 1-7)'!G80</f>
        <v>-</v>
      </c>
      <c r="D95" s="91" t="s">
        <v>203</v>
      </c>
      <c r="E95" s="91" t="s">
        <v>203</v>
      </c>
      <c r="F95" s="91" t="s">
        <v>203</v>
      </c>
      <c r="G95" s="124" t="str">
        <f>'2024-2 (п. 1-7)'!G80</f>
        <v>-</v>
      </c>
      <c r="H95" s="124" t="str">
        <f>'2024-2 (п. 1-7)'!K80</f>
        <v>-</v>
      </c>
      <c r="I95" s="91" t="s">
        <v>203</v>
      </c>
      <c r="J95" s="91" t="s">
        <v>203</v>
      </c>
      <c r="K95" s="91" t="s">
        <v>203</v>
      </c>
      <c r="L95" s="124" t="str">
        <f>'2024-2 (п. 1-7)'!N80</f>
        <v>-</v>
      </c>
    </row>
    <row r="96" spans="1:12" ht="36" x14ac:dyDescent="0.25">
      <c r="A96" s="91">
        <f>'2024-2 (п. 1-7)'!A81</f>
        <v>2610</v>
      </c>
      <c r="B96" s="91" t="str">
        <f>'2024-2 (п. 1-7)'!B81</f>
        <v>Субсидіє та поточні трансферти підприємствам  (установам, організаціям)</v>
      </c>
      <c r="C96" s="124" t="str">
        <f>'2024-2 (п. 1-7)'!G81</f>
        <v>-</v>
      </c>
      <c r="D96" s="91" t="s">
        <v>203</v>
      </c>
      <c r="E96" s="91" t="s">
        <v>203</v>
      </c>
      <c r="F96" s="91" t="s">
        <v>203</v>
      </c>
      <c r="G96" s="124" t="str">
        <f>'2024-2 (п. 1-7)'!G81</f>
        <v>-</v>
      </c>
      <c r="H96" s="124" t="str">
        <f>'2024-2 (п. 1-7)'!K81</f>
        <v>-</v>
      </c>
      <c r="I96" s="91" t="s">
        <v>203</v>
      </c>
      <c r="J96" s="91" t="s">
        <v>203</v>
      </c>
      <c r="K96" s="91" t="s">
        <v>203</v>
      </c>
      <c r="L96" s="124" t="str">
        <f>'2024-2 (п. 1-7)'!N81</f>
        <v>-</v>
      </c>
    </row>
    <row r="97" spans="1:12" ht="24" x14ac:dyDescent="0.25">
      <c r="A97" s="91">
        <f>'2024-2 (п. 1-7)'!A82</f>
        <v>2620</v>
      </c>
      <c r="B97" s="91" t="str">
        <f>'2024-2 (п. 1-7)'!B82</f>
        <v>Трансферти органам державного управління інших рівнів</v>
      </c>
      <c r="C97" s="124" t="str">
        <f>'2024-2 (п. 1-7)'!G82</f>
        <v>-</v>
      </c>
      <c r="D97" s="91" t="s">
        <v>203</v>
      </c>
      <c r="E97" s="91" t="s">
        <v>203</v>
      </c>
      <c r="F97" s="91" t="s">
        <v>203</v>
      </c>
      <c r="G97" s="124" t="str">
        <f>'2024-2 (п. 1-7)'!G82</f>
        <v>-</v>
      </c>
      <c r="H97" s="124" t="str">
        <f>'2024-2 (п. 1-7)'!K82</f>
        <v>-</v>
      </c>
      <c r="I97" s="91" t="s">
        <v>203</v>
      </c>
      <c r="J97" s="91" t="s">
        <v>203</v>
      </c>
      <c r="K97" s="91" t="s">
        <v>203</v>
      </c>
      <c r="L97" s="124" t="str">
        <f>'2024-2 (п. 1-7)'!N82</f>
        <v>-</v>
      </c>
    </row>
    <row r="98" spans="1:12" ht="24" x14ac:dyDescent="0.25">
      <c r="A98" s="91">
        <f>'2024-2 (п. 1-7)'!A83</f>
        <v>2630</v>
      </c>
      <c r="B98" s="91" t="str">
        <f>'2024-2 (п. 1-7)'!B83</f>
        <v>Трансферти урядам зарубіжних країн та міжнародним організаціям</v>
      </c>
      <c r="C98" s="124" t="str">
        <f>'2024-2 (п. 1-7)'!G83</f>
        <v>-</v>
      </c>
      <c r="D98" s="91" t="s">
        <v>203</v>
      </c>
      <c r="E98" s="91" t="s">
        <v>203</v>
      </c>
      <c r="F98" s="91" t="s">
        <v>203</v>
      </c>
      <c r="G98" s="124" t="str">
        <f>'2024-2 (п. 1-7)'!G83</f>
        <v>-</v>
      </c>
      <c r="H98" s="124" t="str">
        <f>'2024-2 (п. 1-7)'!K83</f>
        <v>-</v>
      </c>
      <c r="I98" s="91" t="s">
        <v>203</v>
      </c>
      <c r="J98" s="91" t="s">
        <v>203</v>
      </c>
      <c r="K98" s="91" t="s">
        <v>203</v>
      </c>
      <c r="L98" s="124" t="str">
        <f>'2024-2 (п. 1-7)'!N83</f>
        <v>-</v>
      </c>
    </row>
    <row r="99" spans="1:12" x14ac:dyDescent="0.25">
      <c r="A99" s="91">
        <f>'2024-2 (п. 1-7)'!A84</f>
        <v>2700</v>
      </c>
      <c r="B99" s="91" t="str">
        <f>'2024-2 (п. 1-7)'!B84</f>
        <v>Соціальне забезпечення</v>
      </c>
      <c r="C99" s="124" t="str">
        <f>'2024-2 (п. 1-7)'!G84</f>
        <v>-</v>
      </c>
      <c r="D99" s="91" t="s">
        <v>203</v>
      </c>
      <c r="E99" s="91" t="s">
        <v>203</v>
      </c>
      <c r="F99" s="91" t="s">
        <v>203</v>
      </c>
      <c r="G99" s="124" t="str">
        <f>'2024-2 (п. 1-7)'!G84</f>
        <v>-</v>
      </c>
      <c r="H99" s="124" t="str">
        <f>'2024-2 (п. 1-7)'!K84</f>
        <v>-</v>
      </c>
      <c r="I99" s="91" t="s">
        <v>203</v>
      </c>
      <c r="J99" s="91" t="s">
        <v>203</v>
      </c>
      <c r="K99" s="91" t="s">
        <v>203</v>
      </c>
      <c r="L99" s="124" t="str">
        <f>'2024-2 (п. 1-7)'!N84</f>
        <v>-</v>
      </c>
    </row>
    <row r="100" spans="1:12" x14ac:dyDescent="0.25">
      <c r="A100" s="91">
        <f>'2024-2 (п. 1-7)'!A85</f>
        <v>2710</v>
      </c>
      <c r="B100" s="91" t="str">
        <f>'2024-2 (п. 1-7)'!B85</f>
        <v>Виплата пенсій і допомоги</v>
      </c>
      <c r="C100" s="124" t="str">
        <f>'2024-2 (п. 1-7)'!G85</f>
        <v>-</v>
      </c>
      <c r="D100" s="91" t="s">
        <v>203</v>
      </c>
      <c r="E100" s="91" t="s">
        <v>203</v>
      </c>
      <c r="F100" s="91" t="s">
        <v>203</v>
      </c>
      <c r="G100" s="124" t="str">
        <f>'2024-2 (п. 1-7)'!G85</f>
        <v>-</v>
      </c>
      <c r="H100" s="124" t="str">
        <f>'2024-2 (п. 1-7)'!K85</f>
        <v>-</v>
      </c>
      <c r="I100" s="91" t="s">
        <v>203</v>
      </c>
      <c r="J100" s="91" t="s">
        <v>203</v>
      </c>
      <c r="K100" s="91" t="s">
        <v>203</v>
      </c>
      <c r="L100" s="124" t="str">
        <f>'2024-2 (п. 1-7)'!N85</f>
        <v>-</v>
      </c>
    </row>
    <row r="101" spans="1:12" x14ac:dyDescent="0.25">
      <c r="A101" s="91">
        <f>'2024-2 (п. 1-7)'!A86</f>
        <v>2720</v>
      </c>
      <c r="B101" s="91" t="str">
        <f>'2024-2 (п. 1-7)'!B86</f>
        <v>Стипендії</v>
      </c>
      <c r="C101" s="124" t="str">
        <f>'2024-2 (п. 1-7)'!G86</f>
        <v>-</v>
      </c>
      <c r="D101" s="91" t="s">
        <v>203</v>
      </c>
      <c r="E101" s="91" t="s">
        <v>203</v>
      </c>
      <c r="F101" s="91" t="s">
        <v>203</v>
      </c>
      <c r="G101" s="124" t="str">
        <f>'2024-2 (п. 1-7)'!G86</f>
        <v>-</v>
      </c>
      <c r="H101" s="124" t="str">
        <f>'2024-2 (п. 1-7)'!K86</f>
        <v>-</v>
      </c>
      <c r="I101" s="91" t="s">
        <v>203</v>
      </c>
      <c r="J101" s="91" t="s">
        <v>203</v>
      </c>
      <c r="K101" s="91" t="s">
        <v>203</v>
      </c>
      <c r="L101" s="124" t="str">
        <f>'2024-2 (п. 1-7)'!N86</f>
        <v>-</v>
      </c>
    </row>
    <row r="102" spans="1:12" x14ac:dyDescent="0.25">
      <c r="A102" s="91">
        <f>'2024-2 (п. 1-7)'!A87</f>
        <v>2730</v>
      </c>
      <c r="B102" s="91" t="str">
        <f>'2024-2 (п. 1-7)'!B87</f>
        <v>Інші виплати населенню</v>
      </c>
      <c r="C102" s="124" t="str">
        <f>'2024-2 (п. 1-7)'!G87</f>
        <v>-</v>
      </c>
      <c r="D102" s="91" t="s">
        <v>203</v>
      </c>
      <c r="E102" s="91" t="s">
        <v>203</v>
      </c>
      <c r="F102" s="91" t="s">
        <v>203</v>
      </c>
      <c r="G102" s="124" t="str">
        <f>'2024-2 (п. 1-7)'!G87</f>
        <v>-</v>
      </c>
      <c r="H102" s="124" t="str">
        <f>'2024-2 (п. 1-7)'!K87</f>
        <v>-</v>
      </c>
      <c r="I102" s="91" t="s">
        <v>203</v>
      </c>
      <c r="J102" s="91" t="s">
        <v>203</v>
      </c>
      <c r="K102" s="91" t="s">
        <v>203</v>
      </c>
      <c r="L102" s="124" t="str">
        <f>'2024-2 (п. 1-7)'!N87</f>
        <v>-</v>
      </c>
    </row>
    <row r="103" spans="1:12" x14ac:dyDescent="0.25">
      <c r="A103" s="91">
        <f>'2024-2 (п. 1-7)'!A88</f>
        <v>2800</v>
      </c>
      <c r="B103" s="91" t="str">
        <f>'2024-2 (п. 1-7)'!B88</f>
        <v>Інші видатки</v>
      </c>
      <c r="C103" s="124">
        <f>'2024-2 (п. 1-7)'!G88</f>
        <v>3400</v>
      </c>
      <c r="D103" s="91" t="s">
        <v>203</v>
      </c>
      <c r="E103" s="91" t="s">
        <v>203</v>
      </c>
      <c r="F103" s="91" t="s">
        <v>203</v>
      </c>
      <c r="G103" s="124">
        <f>'2024-2 (п. 1-7)'!G88</f>
        <v>3400</v>
      </c>
      <c r="H103" s="124">
        <f>'2024-2 (п. 1-7)'!K88</f>
        <v>6056</v>
      </c>
      <c r="I103" s="91" t="s">
        <v>203</v>
      </c>
      <c r="J103" s="91" t="s">
        <v>203</v>
      </c>
      <c r="K103" s="91" t="s">
        <v>203</v>
      </c>
      <c r="L103" s="124">
        <f>'2024-2 (п. 1-7)'!N88</f>
        <v>6056</v>
      </c>
    </row>
    <row r="104" spans="1:12" x14ac:dyDescent="0.25">
      <c r="A104" s="91">
        <f>'2024-2 (п. 1-7)'!A89</f>
        <v>0</v>
      </c>
      <c r="B104" s="91" t="str">
        <f>'2024-2 (п. 1-7)'!B89</f>
        <v>ВСЬОГО</v>
      </c>
      <c r="C104" s="124">
        <f>'2024-2 (п. 1-7)'!G89</f>
        <v>1538100</v>
      </c>
      <c r="D104" s="91" t="s">
        <v>203</v>
      </c>
      <c r="E104" s="91" t="s">
        <v>203</v>
      </c>
      <c r="F104" s="91" t="s">
        <v>203</v>
      </c>
      <c r="G104" s="124">
        <f>'2024-2 (п. 1-7)'!G89</f>
        <v>1538100</v>
      </c>
      <c r="H104" s="124">
        <f>'2024-2 (п. 1-7)'!K89</f>
        <v>1432500</v>
      </c>
      <c r="I104" s="91" t="s">
        <v>203</v>
      </c>
      <c r="J104" s="91" t="s">
        <v>203</v>
      </c>
      <c r="K104" s="91" t="s">
        <v>203</v>
      </c>
      <c r="L104" s="124">
        <f>'2024-2 (п. 1-7)'!N89</f>
        <v>1432500</v>
      </c>
    </row>
    <row r="105" spans="1:12" ht="28.8" customHeight="1" x14ac:dyDescent="0.25">
      <c r="A105" s="91">
        <f>'2024-2 (п. 1-7)'!A90</f>
        <v>3000</v>
      </c>
      <c r="B105" s="91" t="str">
        <f>'2024-2 (п. 1-7)'!B90</f>
        <v>Капітальні видатки</v>
      </c>
      <c r="C105" s="124" t="str">
        <f>'2024-2 (п. 1-7)'!G90</f>
        <v>-</v>
      </c>
      <c r="D105" s="91" t="s">
        <v>203</v>
      </c>
      <c r="E105" s="91" t="s">
        <v>203</v>
      </c>
      <c r="F105" s="91" t="s">
        <v>203</v>
      </c>
      <c r="G105" s="124" t="str">
        <f>'2024-2 (п. 1-7)'!G90</f>
        <v>-</v>
      </c>
      <c r="H105" s="124" t="str">
        <f>'2024-2 (п. 1-7)'!K90</f>
        <v>-</v>
      </c>
      <c r="I105" s="91" t="s">
        <v>203</v>
      </c>
      <c r="J105" s="91" t="s">
        <v>203</v>
      </c>
      <c r="K105" s="91" t="s">
        <v>203</v>
      </c>
      <c r="L105" s="124" t="str">
        <f>'2024-2 (п. 1-7)'!N90</f>
        <v>-</v>
      </c>
    </row>
    <row r="106" spans="1:12" ht="28.8" customHeight="1" x14ac:dyDescent="0.25">
      <c r="A106" s="91">
        <f>'2024-2 (п. 1-7)'!A91</f>
        <v>3100</v>
      </c>
      <c r="B106" s="91" t="str">
        <f>'2024-2 (п. 1-7)'!B91</f>
        <v>Придбання основного капіталу</v>
      </c>
      <c r="C106" s="124" t="str">
        <f>'2024-2 (п. 1-7)'!G91</f>
        <v>-</v>
      </c>
      <c r="D106" s="91" t="s">
        <v>203</v>
      </c>
      <c r="E106" s="91" t="s">
        <v>203</v>
      </c>
      <c r="F106" s="91" t="s">
        <v>203</v>
      </c>
      <c r="G106" s="124" t="str">
        <f>'2024-2 (п. 1-7)'!G91</f>
        <v>-</v>
      </c>
      <c r="H106" s="124" t="str">
        <f>'2024-2 (п. 1-7)'!K91</f>
        <v>-</v>
      </c>
      <c r="I106" s="91" t="s">
        <v>203</v>
      </c>
      <c r="J106" s="91" t="s">
        <v>203</v>
      </c>
      <c r="K106" s="91" t="s">
        <v>203</v>
      </c>
      <c r="L106" s="124" t="str">
        <f>'2024-2 (п. 1-7)'!N91</f>
        <v>-</v>
      </c>
    </row>
    <row r="107" spans="1:12" ht="28.8" customHeight="1" x14ac:dyDescent="0.25">
      <c r="A107" s="91">
        <f>'2024-2 (п. 1-7)'!A92</f>
        <v>3110</v>
      </c>
      <c r="B107" s="91" t="str">
        <f>'2024-2 (п. 1-7)'!B92</f>
        <v>Придбання обладнання і предметів довгострокового  користування</v>
      </c>
      <c r="C107" s="124" t="str">
        <f>'2024-2 (п. 1-7)'!G92</f>
        <v>-</v>
      </c>
      <c r="D107" s="91" t="s">
        <v>203</v>
      </c>
      <c r="E107" s="91" t="s">
        <v>203</v>
      </c>
      <c r="F107" s="91" t="s">
        <v>203</v>
      </c>
      <c r="G107" s="124" t="str">
        <f>'2024-2 (п. 1-7)'!G92</f>
        <v>-</v>
      </c>
      <c r="H107" s="124" t="str">
        <f>'2024-2 (п. 1-7)'!K92</f>
        <v>-</v>
      </c>
      <c r="I107" s="91" t="s">
        <v>203</v>
      </c>
      <c r="J107" s="91" t="s">
        <v>203</v>
      </c>
      <c r="K107" s="91" t="s">
        <v>203</v>
      </c>
      <c r="L107" s="124" t="str">
        <f>'2024-2 (п. 1-7)'!N92</f>
        <v>-</v>
      </c>
    </row>
    <row r="108" spans="1:12" ht="28.8" customHeight="1" x14ac:dyDescent="0.25">
      <c r="A108" s="91">
        <f>'2024-2 (п. 1-7)'!A93</f>
        <v>3120</v>
      </c>
      <c r="B108" s="91" t="str">
        <f>'2024-2 (п. 1-7)'!B93</f>
        <v>Капітальне будівництво (придбання)</v>
      </c>
      <c r="C108" s="124" t="str">
        <f>'2024-2 (п. 1-7)'!G93</f>
        <v>-</v>
      </c>
      <c r="D108" s="91" t="s">
        <v>203</v>
      </c>
      <c r="E108" s="91" t="s">
        <v>203</v>
      </c>
      <c r="F108" s="91" t="s">
        <v>203</v>
      </c>
      <c r="G108" s="124" t="str">
        <f>'2024-2 (п. 1-7)'!G93</f>
        <v>-</v>
      </c>
      <c r="H108" s="124" t="str">
        <f>'2024-2 (п. 1-7)'!K93</f>
        <v>-</v>
      </c>
      <c r="I108" s="91" t="s">
        <v>203</v>
      </c>
      <c r="J108" s="91" t="s">
        <v>203</v>
      </c>
      <c r="K108" s="91" t="s">
        <v>203</v>
      </c>
      <c r="L108" s="124" t="str">
        <f>'2024-2 (п. 1-7)'!N93</f>
        <v>-</v>
      </c>
    </row>
    <row r="109" spans="1:12" ht="28.8" customHeight="1" x14ac:dyDescent="0.25">
      <c r="A109" s="91">
        <f>'2024-2 (п. 1-7)'!A94</f>
        <v>3121</v>
      </c>
      <c r="B109" s="91" t="str">
        <f>'2024-2 (п. 1-7)'!B94</f>
        <v>Капітальне будівництво (придбання) житла</v>
      </c>
      <c r="C109" s="124" t="str">
        <f>'2024-2 (п. 1-7)'!G94</f>
        <v>-</v>
      </c>
      <c r="D109" s="91" t="s">
        <v>203</v>
      </c>
      <c r="E109" s="91" t="s">
        <v>203</v>
      </c>
      <c r="F109" s="91" t="s">
        <v>203</v>
      </c>
      <c r="G109" s="124" t="str">
        <f>'2024-2 (п. 1-7)'!G94</f>
        <v>-</v>
      </c>
      <c r="H109" s="124" t="str">
        <f>'2024-2 (п. 1-7)'!K94</f>
        <v>-</v>
      </c>
      <c r="I109" s="91" t="s">
        <v>203</v>
      </c>
      <c r="J109" s="91" t="s">
        <v>203</v>
      </c>
      <c r="K109" s="91" t="s">
        <v>203</v>
      </c>
      <c r="L109" s="124" t="str">
        <f>'2024-2 (п. 1-7)'!N94</f>
        <v>-</v>
      </c>
    </row>
    <row r="110" spans="1:12" ht="28.8" customHeight="1" x14ac:dyDescent="0.25">
      <c r="A110" s="91">
        <f>'2024-2 (п. 1-7)'!A95</f>
        <v>3122</v>
      </c>
      <c r="B110" s="91" t="str">
        <f>'2024-2 (п. 1-7)'!B95</f>
        <v>Капітальне будівництво (придбання) інших об'єктів</v>
      </c>
      <c r="C110" s="124" t="str">
        <f>'2024-2 (п. 1-7)'!G95</f>
        <v>-</v>
      </c>
      <c r="D110" s="91" t="s">
        <v>203</v>
      </c>
      <c r="E110" s="91" t="s">
        <v>203</v>
      </c>
      <c r="F110" s="91" t="s">
        <v>203</v>
      </c>
      <c r="G110" s="124" t="str">
        <f>'2024-2 (п. 1-7)'!G95</f>
        <v>-</v>
      </c>
      <c r="H110" s="124" t="str">
        <f>'2024-2 (п. 1-7)'!K95</f>
        <v>-</v>
      </c>
      <c r="I110" s="91" t="s">
        <v>203</v>
      </c>
      <c r="J110" s="91" t="s">
        <v>203</v>
      </c>
      <c r="K110" s="91" t="s">
        <v>203</v>
      </c>
      <c r="L110" s="124" t="str">
        <f>'2024-2 (п. 1-7)'!N95</f>
        <v>-</v>
      </c>
    </row>
    <row r="111" spans="1:12" ht="28.8" customHeight="1" x14ac:dyDescent="0.25">
      <c r="A111" s="91">
        <f>'2024-2 (п. 1-7)'!A96</f>
        <v>3130</v>
      </c>
      <c r="B111" s="91" t="str">
        <f>'2024-2 (п. 1-7)'!B96</f>
        <v>Капітальний ремонт</v>
      </c>
      <c r="C111" s="124" t="str">
        <f>'2024-2 (п. 1-7)'!G96</f>
        <v>-</v>
      </c>
      <c r="D111" s="91" t="s">
        <v>203</v>
      </c>
      <c r="E111" s="91" t="s">
        <v>203</v>
      </c>
      <c r="F111" s="91" t="s">
        <v>203</v>
      </c>
      <c r="G111" s="124" t="str">
        <f>'2024-2 (п. 1-7)'!G96</f>
        <v>-</v>
      </c>
      <c r="H111" s="124" t="str">
        <f>'2024-2 (п. 1-7)'!K96</f>
        <v>-</v>
      </c>
      <c r="I111" s="91" t="s">
        <v>203</v>
      </c>
      <c r="J111" s="91" t="s">
        <v>203</v>
      </c>
      <c r="K111" s="91" t="s">
        <v>203</v>
      </c>
      <c r="L111" s="124" t="str">
        <f>'2024-2 (п. 1-7)'!N96</f>
        <v>-</v>
      </c>
    </row>
    <row r="112" spans="1:12" ht="28.8" customHeight="1" x14ac:dyDescent="0.25">
      <c r="A112" s="91">
        <f>'2024-2 (п. 1-7)'!A97</f>
        <v>3131</v>
      </c>
      <c r="B112" s="91" t="str">
        <f>'2024-2 (п. 1-7)'!B97</f>
        <v>Капітальний ремонт житлового фонду (приміщень)</v>
      </c>
      <c r="C112" s="124" t="str">
        <f>'2024-2 (п. 1-7)'!G97</f>
        <v>-</v>
      </c>
      <c r="D112" s="91" t="s">
        <v>203</v>
      </c>
      <c r="E112" s="91" t="s">
        <v>203</v>
      </c>
      <c r="F112" s="91" t="s">
        <v>203</v>
      </c>
      <c r="G112" s="124" t="str">
        <f>'2024-2 (п. 1-7)'!G97</f>
        <v>-</v>
      </c>
      <c r="H112" s="124" t="str">
        <f>'2024-2 (п. 1-7)'!K97</f>
        <v>-</v>
      </c>
      <c r="I112" s="91" t="s">
        <v>203</v>
      </c>
      <c r="J112" s="91" t="s">
        <v>203</v>
      </c>
      <c r="K112" s="91" t="s">
        <v>203</v>
      </c>
      <c r="L112" s="124" t="str">
        <f>'2024-2 (п. 1-7)'!N97</f>
        <v>-</v>
      </c>
    </row>
    <row r="113" spans="1:12" ht="28.8" customHeight="1" x14ac:dyDescent="0.25">
      <c r="A113" s="91">
        <f>'2024-2 (п. 1-7)'!A98</f>
        <v>3132</v>
      </c>
      <c r="B113" s="91" t="str">
        <f>'2024-2 (п. 1-7)'!B98</f>
        <v>Капітальний ремонт інших об'єктів</v>
      </c>
      <c r="C113" s="124" t="str">
        <f>'2024-2 (п. 1-7)'!G98</f>
        <v>-</v>
      </c>
      <c r="D113" s="91" t="s">
        <v>203</v>
      </c>
      <c r="E113" s="91" t="s">
        <v>203</v>
      </c>
      <c r="F113" s="91" t="s">
        <v>203</v>
      </c>
      <c r="G113" s="124" t="str">
        <f>'2024-2 (п. 1-7)'!G98</f>
        <v>-</v>
      </c>
      <c r="H113" s="124" t="str">
        <f>'2024-2 (п. 1-7)'!K98</f>
        <v>-</v>
      </c>
      <c r="I113" s="91" t="s">
        <v>203</v>
      </c>
      <c r="J113" s="91" t="s">
        <v>203</v>
      </c>
      <c r="K113" s="91" t="s">
        <v>203</v>
      </c>
      <c r="L113" s="124" t="str">
        <f>'2024-2 (п. 1-7)'!N98</f>
        <v>-</v>
      </c>
    </row>
    <row r="114" spans="1:12" ht="28.8" customHeight="1" x14ac:dyDescent="0.25">
      <c r="A114" s="91">
        <f>'2024-2 (п. 1-7)'!A99</f>
        <v>3140</v>
      </c>
      <c r="B114" s="91" t="str">
        <f>'2024-2 (п. 1-7)'!B99</f>
        <v>Реконструкція та реставрація</v>
      </c>
      <c r="C114" s="124" t="str">
        <f>'2024-2 (п. 1-7)'!G99</f>
        <v>-</v>
      </c>
      <c r="D114" s="91" t="s">
        <v>203</v>
      </c>
      <c r="E114" s="91" t="s">
        <v>203</v>
      </c>
      <c r="F114" s="91" t="s">
        <v>203</v>
      </c>
      <c r="G114" s="124" t="str">
        <f>'2024-2 (п. 1-7)'!G99</f>
        <v>-</v>
      </c>
      <c r="H114" s="124" t="str">
        <f>'2024-2 (п. 1-7)'!K99</f>
        <v>-</v>
      </c>
      <c r="I114" s="91" t="s">
        <v>203</v>
      </c>
      <c r="J114" s="91" t="s">
        <v>203</v>
      </c>
      <c r="K114" s="91" t="s">
        <v>203</v>
      </c>
      <c r="L114" s="124" t="str">
        <f>'2024-2 (п. 1-7)'!N99</f>
        <v>-</v>
      </c>
    </row>
    <row r="115" spans="1:12" ht="28.8" customHeight="1" x14ac:dyDescent="0.25">
      <c r="A115" s="91">
        <f>'2024-2 (п. 1-7)'!A100</f>
        <v>3141</v>
      </c>
      <c r="B115" s="91" t="str">
        <f>'2024-2 (п. 1-7)'!B100</f>
        <v>Реконструкція житлового фонду (приміщень)</v>
      </c>
      <c r="C115" s="124" t="str">
        <f>'2024-2 (п. 1-7)'!G100</f>
        <v>-</v>
      </c>
      <c r="D115" s="91" t="s">
        <v>203</v>
      </c>
      <c r="E115" s="91" t="s">
        <v>203</v>
      </c>
      <c r="F115" s="91" t="s">
        <v>203</v>
      </c>
      <c r="G115" s="124" t="str">
        <f>'2024-2 (п. 1-7)'!G100</f>
        <v>-</v>
      </c>
      <c r="H115" s="124" t="str">
        <f>'2024-2 (п. 1-7)'!K100</f>
        <v>-</v>
      </c>
      <c r="I115" s="91" t="s">
        <v>203</v>
      </c>
      <c r="J115" s="91" t="s">
        <v>203</v>
      </c>
      <c r="K115" s="91" t="s">
        <v>203</v>
      </c>
      <c r="L115" s="124" t="str">
        <f>'2024-2 (п. 1-7)'!N100</f>
        <v>-</v>
      </c>
    </row>
    <row r="116" spans="1:12" ht="28.8" customHeight="1" x14ac:dyDescent="0.25">
      <c r="A116" s="91">
        <f>'2024-2 (п. 1-7)'!A101</f>
        <v>3142</v>
      </c>
      <c r="B116" s="91" t="str">
        <f>'2024-2 (п. 1-7)'!B101</f>
        <v>Реконструкція та реставрація інших об'єктів</v>
      </c>
      <c r="C116" s="124" t="str">
        <f>'2024-2 (п. 1-7)'!G101</f>
        <v>-</v>
      </c>
      <c r="D116" s="91" t="s">
        <v>203</v>
      </c>
      <c r="E116" s="91" t="s">
        <v>203</v>
      </c>
      <c r="F116" s="91" t="s">
        <v>203</v>
      </c>
      <c r="G116" s="124" t="str">
        <f>'2024-2 (п. 1-7)'!G101</f>
        <v>-</v>
      </c>
      <c r="H116" s="124" t="str">
        <f>'2024-2 (п. 1-7)'!K101</f>
        <v>-</v>
      </c>
      <c r="I116" s="91" t="s">
        <v>203</v>
      </c>
      <c r="J116" s="91" t="s">
        <v>203</v>
      </c>
      <c r="K116" s="91" t="s">
        <v>203</v>
      </c>
      <c r="L116" s="124" t="str">
        <f>'2024-2 (п. 1-7)'!N101</f>
        <v>-</v>
      </c>
    </row>
    <row r="117" spans="1:12" ht="28.8" customHeight="1" x14ac:dyDescent="0.25">
      <c r="A117" s="91">
        <f>'2024-2 (п. 1-7)'!A102</f>
        <v>3143</v>
      </c>
      <c r="B117" s="91" t="str">
        <f>'2024-2 (п. 1-7)'!B102</f>
        <v>Реставрація пам'яток культури, історії та архітектури</v>
      </c>
      <c r="C117" s="124" t="str">
        <f>'2024-2 (п. 1-7)'!G102</f>
        <v>-</v>
      </c>
      <c r="D117" s="91" t="s">
        <v>203</v>
      </c>
      <c r="E117" s="91" t="s">
        <v>203</v>
      </c>
      <c r="F117" s="91" t="s">
        <v>203</v>
      </c>
      <c r="G117" s="124" t="str">
        <f>'2024-2 (п. 1-7)'!G102</f>
        <v>-</v>
      </c>
      <c r="H117" s="124" t="str">
        <f>'2024-2 (п. 1-7)'!K102</f>
        <v>-</v>
      </c>
      <c r="I117" s="91" t="s">
        <v>203</v>
      </c>
      <c r="J117" s="91" t="s">
        <v>203</v>
      </c>
      <c r="K117" s="91" t="s">
        <v>203</v>
      </c>
      <c r="L117" s="124" t="str">
        <f>'2024-2 (п. 1-7)'!N102</f>
        <v>-</v>
      </c>
    </row>
    <row r="118" spans="1:12" ht="28.8" customHeight="1" x14ac:dyDescent="0.25">
      <c r="A118" s="91">
        <f>'2024-2 (п. 1-7)'!A103</f>
        <v>3150</v>
      </c>
      <c r="B118" s="91" t="str">
        <f>'2024-2 (п. 1-7)'!B103</f>
        <v>Створення державних запасів і резервів</v>
      </c>
      <c r="C118" s="124" t="str">
        <f>'2024-2 (п. 1-7)'!G103</f>
        <v>-</v>
      </c>
      <c r="D118" s="91" t="s">
        <v>203</v>
      </c>
      <c r="E118" s="91" t="s">
        <v>203</v>
      </c>
      <c r="F118" s="91" t="s">
        <v>203</v>
      </c>
      <c r="G118" s="124" t="str">
        <f>'2024-2 (п. 1-7)'!G103</f>
        <v>-</v>
      </c>
      <c r="H118" s="124" t="str">
        <f>'2024-2 (п. 1-7)'!K103</f>
        <v>-</v>
      </c>
      <c r="I118" s="91" t="s">
        <v>203</v>
      </c>
      <c r="J118" s="91" t="s">
        <v>203</v>
      </c>
      <c r="K118" s="91" t="s">
        <v>203</v>
      </c>
      <c r="L118" s="124" t="str">
        <f>'2024-2 (п. 1-7)'!N103</f>
        <v>-</v>
      </c>
    </row>
    <row r="119" spans="1:12" ht="28.8" customHeight="1" x14ac:dyDescent="0.25">
      <c r="A119" s="91">
        <f>'2024-2 (п. 1-7)'!A104</f>
        <v>3160</v>
      </c>
      <c r="B119" s="91" t="str">
        <f>'2024-2 (п. 1-7)'!B104</f>
        <v>Придбання землі та нематеріальних активів</v>
      </c>
      <c r="C119" s="124" t="str">
        <f>'2024-2 (п. 1-7)'!G104</f>
        <v>-</v>
      </c>
      <c r="D119" s="91" t="s">
        <v>203</v>
      </c>
      <c r="E119" s="91" t="s">
        <v>203</v>
      </c>
      <c r="F119" s="91" t="s">
        <v>203</v>
      </c>
      <c r="G119" s="124" t="str">
        <f>'2024-2 (п. 1-7)'!G104</f>
        <v>-</v>
      </c>
      <c r="H119" s="124" t="str">
        <f>'2024-2 (п. 1-7)'!K104</f>
        <v>-</v>
      </c>
      <c r="I119" s="91" t="s">
        <v>203</v>
      </c>
      <c r="J119" s="91" t="s">
        <v>203</v>
      </c>
      <c r="K119" s="91" t="s">
        <v>203</v>
      </c>
      <c r="L119" s="124" t="str">
        <f>'2024-2 (п. 1-7)'!N104</f>
        <v>-</v>
      </c>
    </row>
    <row r="120" spans="1:12" ht="28.8" customHeight="1" x14ac:dyDescent="0.25">
      <c r="A120" s="91">
        <f>'2024-2 (п. 1-7)'!A105</f>
        <v>3200</v>
      </c>
      <c r="B120" s="91" t="str">
        <f>'2024-2 (п. 1-7)'!B105</f>
        <v>Капітальні трансферти</v>
      </c>
      <c r="C120" s="124" t="str">
        <f>'2024-2 (п. 1-7)'!G105</f>
        <v>-</v>
      </c>
      <c r="D120" s="91" t="s">
        <v>203</v>
      </c>
      <c r="E120" s="91" t="s">
        <v>203</v>
      </c>
      <c r="F120" s="91" t="s">
        <v>203</v>
      </c>
      <c r="G120" s="124" t="str">
        <f>'2024-2 (п. 1-7)'!G105</f>
        <v>-</v>
      </c>
      <c r="H120" s="124" t="str">
        <f>'2024-2 (п. 1-7)'!K105</f>
        <v>-</v>
      </c>
      <c r="I120" s="91" t="s">
        <v>203</v>
      </c>
      <c r="J120" s="91" t="s">
        <v>203</v>
      </c>
      <c r="K120" s="91" t="s">
        <v>203</v>
      </c>
      <c r="L120" s="124" t="str">
        <f>'2024-2 (п. 1-7)'!N105</f>
        <v>-</v>
      </c>
    </row>
    <row r="121" spans="1:12" ht="39" customHeight="1" x14ac:dyDescent="0.25">
      <c r="A121" s="91">
        <f>'2024-2 (п. 1-7)'!A106</f>
        <v>3210</v>
      </c>
      <c r="B121" s="91" t="str">
        <f>'2024-2 (п. 1-7)'!B106</f>
        <v>Капітальні трансферти підприємствам (установам, організаціям)</v>
      </c>
      <c r="C121" s="124" t="str">
        <f>'2024-2 (п. 1-7)'!G106</f>
        <v>-</v>
      </c>
      <c r="D121" s="91" t="s">
        <v>203</v>
      </c>
      <c r="E121" s="91" t="s">
        <v>203</v>
      </c>
      <c r="F121" s="91" t="s">
        <v>203</v>
      </c>
      <c r="G121" s="124" t="str">
        <f>'2024-2 (п. 1-7)'!G106</f>
        <v>-</v>
      </c>
      <c r="H121" s="124" t="str">
        <f>'2024-2 (п. 1-7)'!K106</f>
        <v>-</v>
      </c>
      <c r="I121" s="91" t="s">
        <v>203</v>
      </c>
      <c r="J121" s="91" t="s">
        <v>203</v>
      </c>
      <c r="K121" s="91" t="s">
        <v>203</v>
      </c>
      <c r="L121" s="124" t="str">
        <f>'2024-2 (п. 1-7)'!N106</f>
        <v>-</v>
      </c>
    </row>
    <row r="122" spans="1:12" ht="28.8" customHeight="1" x14ac:dyDescent="0.25">
      <c r="A122" s="91">
        <f>'2024-2 (п. 1-7)'!A107</f>
        <v>3220</v>
      </c>
      <c r="B122" s="91" t="str">
        <f>'2024-2 (п. 1-7)'!B107</f>
        <v>Капітальні трансферти органам державного управління інших рівнів</v>
      </c>
      <c r="C122" s="124" t="str">
        <f>'2024-2 (п. 1-7)'!G107</f>
        <v>-</v>
      </c>
      <c r="D122" s="91" t="s">
        <v>203</v>
      </c>
      <c r="E122" s="91" t="s">
        <v>203</v>
      </c>
      <c r="F122" s="91" t="s">
        <v>203</v>
      </c>
      <c r="G122" s="124" t="str">
        <f>'2024-2 (п. 1-7)'!G107</f>
        <v>-</v>
      </c>
      <c r="H122" s="124" t="str">
        <f>'2024-2 (п. 1-7)'!K107</f>
        <v>-</v>
      </c>
      <c r="I122" s="91" t="s">
        <v>203</v>
      </c>
      <c r="J122" s="91" t="s">
        <v>203</v>
      </c>
      <c r="K122" s="91" t="s">
        <v>203</v>
      </c>
      <c r="L122" s="124" t="str">
        <f>'2024-2 (п. 1-7)'!N107</f>
        <v>-</v>
      </c>
    </row>
    <row r="123" spans="1:12" ht="36" customHeight="1" x14ac:dyDescent="0.25">
      <c r="A123" s="91">
        <f>'2024-2 (п. 1-7)'!A108</f>
        <v>3230</v>
      </c>
      <c r="B123" s="91" t="str">
        <f>'2024-2 (п. 1-7)'!B108</f>
        <v>Капітальні трансферти урядам зарубіжних країн та міжнародним організаціям</v>
      </c>
      <c r="C123" s="124" t="str">
        <f>'2024-2 (п. 1-7)'!G108</f>
        <v>-</v>
      </c>
      <c r="D123" s="91" t="s">
        <v>203</v>
      </c>
      <c r="E123" s="91" t="s">
        <v>203</v>
      </c>
      <c r="F123" s="91" t="s">
        <v>203</v>
      </c>
      <c r="G123" s="124" t="str">
        <f>'2024-2 (п. 1-7)'!G108</f>
        <v>-</v>
      </c>
      <c r="H123" s="124" t="str">
        <f>'2024-2 (п. 1-7)'!K108</f>
        <v>-</v>
      </c>
      <c r="I123" s="91" t="s">
        <v>203</v>
      </c>
      <c r="J123" s="91" t="s">
        <v>203</v>
      </c>
      <c r="K123" s="91" t="s">
        <v>203</v>
      </c>
      <c r="L123" s="124" t="str">
        <f>'2024-2 (п. 1-7)'!N108</f>
        <v>-</v>
      </c>
    </row>
    <row r="124" spans="1:12" ht="28.8" customHeight="1" x14ac:dyDescent="0.25">
      <c r="A124" s="91">
        <f>'2024-2 (п. 1-7)'!A109</f>
        <v>3240</v>
      </c>
      <c r="B124" s="91" t="str">
        <f>'2024-2 (п. 1-7)'!B109</f>
        <v>Капітальні трансферти населенню</v>
      </c>
      <c r="C124" s="124" t="str">
        <f>'2024-2 (п. 1-7)'!G109</f>
        <v>-</v>
      </c>
      <c r="D124" s="91" t="s">
        <v>203</v>
      </c>
      <c r="E124" s="91" t="s">
        <v>203</v>
      </c>
      <c r="F124" s="91" t="s">
        <v>203</v>
      </c>
      <c r="G124" s="124" t="str">
        <f>'2024-2 (п. 1-7)'!G109</f>
        <v>-</v>
      </c>
      <c r="H124" s="124" t="str">
        <f>'2024-2 (п. 1-7)'!K109</f>
        <v>-</v>
      </c>
      <c r="I124" s="91" t="s">
        <v>203</v>
      </c>
      <c r="J124" s="91" t="s">
        <v>203</v>
      </c>
      <c r="K124" s="91" t="s">
        <v>203</v>
      </c>
      <c r="L124" s="124" t="str">
        <f>'2024-2 (п. 1-7)'!N109</f>
        <v>-</v>
      </c>
    </row>
    <row r="125" spans="1:12" ht="28.8" customHeight="1" x14ac:dyDescent="0.25">
      <c r="A125" s="91">
        <f>'2024-2 (п. 1-7)'!A110</f>
        <v>0</v>
      </c>
      <c r="B125" s="91" t="str">
        <f>'2024-2 (п. 1-7)'!B110</f>
        <v>УСЬОГО</v>
      </c>
      <c r="C125" s="124" t="str">
        <f>'2024-2 (п. 1-7)'!G110</f>
        <v>-</v>
      </c>
      <c r="D125" s="91" t="s">
        <v>203</v>
      </c>
      <c r="E125" s="91" t="s">
        <v>203</v>
      </c>
      <c r="F125" s="91" t="s">
        <v>203</v>
      </c>
      <c r="G125" s="124" t="str">
        <f>'2024-2 (п. 1-7)'!G110</f>
        <v>-</v>
      </c>
      <c r="H125" s="124" t="str">
        <f>'2024-2 (п. 1-7)'!K110</f>
        <v>-</v>
      </c>
      <c r="I125" s="91" t="s">
        <v>203</v>
      </c>
      <c r="J125" s="91" t="s">
        <v>203</v>
      </c>
      <c r="K125" s="91" t="s">
        <v>203</v>
      </c>
      <c r="L125" s="124" t="str">
        <f>'2024-2 (п. 1-7)'!N110</f>
        <v>-</v>
      </c>
    </row>
    <row r="126" spans="1:12" s="5" customFormat="1" x14ac:dyDescent="0.25">
      <c r="A126" s="42"/>
      <c r="B126" s="42" t="s">
        <v>99</v>
      </c>
      <c r="C126" s="124">
        <f>'2024-2 (п. 1-7)'!G111</f>
        <v>1538100</v>
      </c>
      <c r="D126" s="91" t="s">
        <v>203</v>
      </c>
      <c r="E126" s="91" t="s">
        <v>203</v>
      </c>
      <c r="F126" s="91" t="s">
        <v>203</v>
      </c>
      <c r="G126" s="124">
        <f>'2024-2 (п. 1-7)'!G111</f>
        <v>1538100</v>
      </c>
      <c r="H126" s="124">
        <f>'2024-2 (п. 1-7)'!K111</f>
        <v>1432500</v>
      </c>
      <c r="I126" s="91" t="s">
        <v>203</v>
      </c>
      <c r="J126" s="91" t="s">
        <v>203</v>
      </c>
      <c r="K126" s="91" t="s">
        <v>203</v>
      </c>
      <c r="L126" s="124">
        <f>'2024-2 (п. 1-7)'!N111</f>
        <v>1432500</v>
      </c>
    </row>
    <row r="127" spans="1:12" s="5" customFormat="1" x14ac:dyDescent="0.25">
      <c r="A127" s="64"/>
      <c r="B127" s="65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5.6" x14ac:dyDescent="0.3">
      <c r="A128" s="1" t="s">
        <v>162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9" ht="9" customHeight="1" x14ac:dyDescent="0.25">
      <c r="I129" s="11" t="s">
        <v>121</v>
      </c>
    </row>
    <row r="130" spans="1:9" ht="49.5" customHeight="1" x14ac:dyDescent="0.25">
      <c r="A130" s="19" t="s">
        <v>35</v>
      </c>
      <c r="B130" s="19" t="s">
        <v>0</v>
      </c>
      <c r="C130" s="19" t="s">
        <v>36</v>
      </c>
      <c r="D130" s="19" t="s">
        <v>37</v>
      </c>
      <c r="E130" s="19" t="s">
        <v>128</v>
      </c>
      <c r="F130" s="19" t="s">
        <v>153</v>
      </c>
      <c r="G130" s="19" t="s">
        <v>147</v>
      </c>
      <c r="H130" s="19" t="s">
        <v>46</v>
      </c>
      <c r="I130" s="19" t="s">
        <v>47</v>
      </c>
    </row>
    <row r="131" spans="1:9" x14ac:dyDescent="0.25">
      <c r="A131" s="87">
        <v>1</v>
      </c>
      <c r="B131" s="87">
        <v>2</v>
      </c>
      <c r="C131" s="87">
        <v>3</v>
      </c>
      <c r="D131" s="87">
        <v>4</v>
      </c>
      <c r="E131" s="87">
        <v>5</v>
      </c>
      <c r="F131" s="87">
        <v>6</v>
      </c>
      <c r="G131" s="87">
        <v>7</v>
      </c>
      <c r="H131" s="87">
        <v>8</v>
      </c>
      <c r="I131" s="87">
        <v>9</v>
      </c>
    </row>
    <row r="132" spans="1:9" ht="23.4" customHeight="1" x14ac:dyDescent="0.25">
      <c r="A132" s="91" t="str">
        <f>'2024-2 (п. 1-7)'!A55</f>
        <v>Х</v>
      </c>
      <c r="B132" s="91" t="str">
        <f>'2024-2 (п. 1-7)'!B55</f>
        <v>Видатки та надання кредитів -  усього</v>
      </c>
      <c r="C132" s="124">
        <f t="shared" ref="C132:I132" si="0">C7</f>
        <v>4040100</v>
      </c>
      <c r="D132" s="124">
        <f t="shared" si="0"/>
        <v>2661693</v>
      </c>
      <c r="E132" s="124" t="str">
        <f t="shared" si="0"/>
        <v>-</v>
      </c>
      <c r="F132" s="124" t="str">
        <f t="shared" si="0"/>
        <v>-</v>
      </c>
      <c r="G132" s="124" t="str">
        <f t="shared" si="0"/>
        <v>-</v>
      </c>
      <c r="H132" s="124" t="str">
        <f t="shared" si="0"/>
        <v>-</v>
      </c>
      <c r="I132" s="124" t="str">
        <f t="shared" si="0"/>
        <v>-</v>
      </c>
    </row>
    <row r="133" spans="1:9" ht="24" x14ac:dyDescent="0.25">
      <c r="A133" s="91" t="str">
        <f>'2024-2 (п. 1-7)'!A56</f>
        <v>2000</v>
      </c>
      <c r="B133" s="91" t="str">
        <f>'2024-2 (п. 1-7)'!B56</f>
        <v>у тому числі:
Поточні видатки</v>
      </c>
      <c r="C133" s="124">
        <f t="shared" ref="C133:I133" si="1">C8</f>
        <v>4040100</v>
      </c>
      <c r="D133" s="124">
        <f t="shared" si="1"/>
        <v>2661693.0500000003</v>
      </c>
      <c r="E133" s="124" t="str">
        <f t="shared" si="1"/>
        <v>-</v>
      </c>
      <c r="F133" s="124" t="str">
        <f t="shared" si="1"/>
        <v>-</v>
      </c>
      <c r="G133" s="124" t="str">
        <f t="shared" si="1"/>
        <v>-</v>
      </c>
      <c r="H133" s="124" t="str">
        <f t="shared" si="1"/>
        <v>-</v>
      </c>
      <c r="I133" s="124" t="str">
        <f t="shared" si="1"/>
        <v>-</v>
      </c>
    </row>
    <row r="134" spans="1:9" ht="24" x14ac:dyDescent="0.25">
      <c r="A134" s="91" t="str">
        <f>'2024-2 (п. 1-7)'!A57</f>
        <v>2100</v>
      </c>
      <c r="B134" s="91" t="str">
        <f>'2024-2 (п. 1-7)'!B57</f>
        <v>Оплата праці і нарахування на заробітну плату</v>
      </c>
      <c r="C134" s="124">
        <f t="shared" ref="C134:I134" si="2">C9</f>
        <v>4040100</v>
      </c>
      <c r="D134" s="124">
        <f t="shared" si="2"/>
        <v>2604777.89</v>
      </c>
      <c r="E134" s="124" t="str">
        <f t="shared" si="2"/>
        <v>-</v>
      </c>
      <c r="F134" s="124" t="str">
        <f t="shared" si="2"/>
        <v>-</v>
      </c>
      <c r="G134" s="124" t="str">
        <f t="shared" si="2"/>
        <v>-</v>
      </c>
      <c r="H134" s="124" t="str">
        <f t="shared" si="2"/>
        <v>-</v>
      </c>
      <c r="I134" s="124" t="str">
        <f t="shared" si="2"/>
        <v>-</v>
      </c>
    </row>
    <row r="135" spans="1:9" x14ac:dyDescent="0.25">
      <c r="A135" s="91" t="str">
        <f>'2024-2 (п. 1-7)'!A58</f>
        <v>2110</v>
      </c>
      <c r="B135" s="91" t="str">
        <f>'2024-2 (п. 1-7)'!B58</f>
        <v>Оплата праці</v>
      </c>
      <c r="C135" s="124">
        <f t="shared" ref="C135:I135" si="3">C10</f>
        <v>3018100</v>
      </c>
      <c r="D135" s="124">
        <f t="shared" si="3"/>
        <v>2192190.2000000002</v>
      </c>
      <c r="E135" s="124" t="str">
        <f t="shared" si="3"/>
        <v>-</v>
      </c>
      <c r="F135" s="124" t="str">
        <f t="shared" si="3"/>
        <v>-</v>
      </c>
      <c r="G135" s="124" t="str">
        <f t="shared" si="3"/>
        <v>-</v>
      </c>
      <c r="H135" s="124" t="str">
        <f t="shared" si="3"/>
        <v>-</v>
      </c>
      <c r="I135" s="124" t="str">
        <f t="shared" si="3"/>
        <v>-</v>
      </c>
    </row>
    <row r="136" spans="1:9" x14ac:dyDescent="0.25">
      <c r="A136" s="91" t="str">
        <f>'2024-2 (п. 1-7)'!A59</f>
        <v>2111</v>
      </c>
      <c r="B136" s="91" t="str">
        <f>'2024-2 (п. 1-7)'!B59</f>
        <v>Заробітна плата</v>
      </c>
      <c r="C136" s="124">
        <f t="shared" ref="C136:I136" si="4">C11</f>
        <v>3018100</v>
      </c>
      <c r="D136" s="124">
        <f t="shared" si="4"/>
        <v>2192190.2000000002</v>
      </c>
      <c r="E136" s="124" t="str">
        <f t="shared" si="4"/>
        <v>-</v>
      </c>
      <c r="F136" s="124" t="str">
        <f t="shared" si="4"/>
        <v>-</v>
      </c>
      <c r="G136" s="124" t="str">
        <f t="shared" si="4"/>
        <v>-</v>
      </c>
      <c r="H136" s="124" t="str">
        <f t="shared" si="4"/>
        <v>-</v>
      </c>
      <c r="I136" s="124" t="str">
        <f t="shared" si="4"/>
        <v>-</v>
      </c>
    </row>
    <row r="137" spans="1:9" ht="24" x14ac:dyDescent="0.25">
      <c r="A137" s="91" t="str">
        <f>'2024-2 (п. 1-7)'!A60</f>
        <v>2112</v>
      </c>
      <c r="B137" s="91" t="str">
        <f>'2024-2 (п. 1-7)'!B60</f>
        <v>Грошове  забезпечення військовослужбовців</v>
      </c>
      <c r="C137" s="124" t="str">
        <f t="shared" ref="C137:I137" si="5">C12</f>
        <v>-</v>
      </c>
      <c r="D137" s="124" t="str">
        <f t="shared" si="5"/>
        <v>-</v>
      </c>
      <c r="E137" s="124" t="str">
        <f t="shared" si="5"/>
        <v>-</v>
      </c>
      <c r="F137" s="124" t="str">
        <f t="shared" si="5"/>
        <v>-</v>
      </c>
      <c r="G137" s="124" t="str">
        <f t="shared" si="5"/>
        <v>-</v>
      </c>
      <c r="H137" s="124" t="str">
        <f t="shared" si="5"/>
        <v>-</v>
      </c>
      <c r="I137" s="124" t="str">
        <f t="shared" si="5"/>
        <v>-</v>
      </c>
    </row>
    <row r="138" spans="1:9" x14ac:dyDescent="0.25">
      <c r="A138" s="91" t="str">
        <f>'2024-2 (п. 1-7)'!A61</f>
        <v>2113</v>
      </c>
      <c r="B138" s="91" t="str">
        <f>'2024-2 (п. 1-7)'!B61</f>
        <v>Суддівська винагорода</v>
      </c>
      <c r="C138" s="124" t="str">
        <f t="shared" ref="C138:I138" si="6">C13</f>
        <v>-</v>
      </c>
      <c r="D138" s="124" t="str">
        <f t="shared" si="6"/>
        <v>-</v>
      </c>
      <c r="E138" s="124" t="str">
        <f t="shared" si="6"/>
        <v>-</v>
      </c>
      <c r="F138" s="124" t="str">
        <f t="shared" si="6"/>
        <v>-</v>
      </c>
      <c r="G138" s="124" t="str">
        <f t="shared" si="6"/>
        <v>-</v>
      </c>
      <c r="H138" s="124" t="str">
        <f t="shared" si="6"/>
        <v>-</v>
      </c>
      <c r="I138" s="124" t="str">
        <f t="shared" si="6"/>
        <v>-</v>
      </c>
    </row>
    <row r="139" spans="1:9" x14ac:dyDescent="0.25">
      <c r="A139" s="91" t="str">
        <f>'2024-2 (п. 1-7)'!A62</f>
        <v>2120</v>
      </c>
      <c r="B139" s="91" t="str">
        <f>'2024-2 (п. 1-7)'!B62</f>
        <v>Нарахування на оплату праці</v>
      </c>
      <c r="C139" s="124">
        <f t="shared" ref="C139:I139" si="7">C14</f>
        <v>664000</v>
      </c>
      <c r="D139" s="124">
        <f t="shared" si="7"/>
        <v>412587.69</v>
      </c>
      <c r="E139" s="124" t="str">
        <f t="shared" si="7"/>
        <v>-</v>
      </c>
      <c r="F139" s="124" t="str">
        <f t="shared" si="7"/>
        <v>-</v>
      </c>
      <c r="G139" s="124" t="str">
        <f t="shared" si="7"/>
        <v>-</v>
      </c>
      <c r="H139" s="124" t="str">
        <f t="shared" si="7"/>
        <v>-</v>
      </c>
      <c r="I139" s="124" t="str">
        <f t="shared" si="7"/>
        <v>-</v>
      </c>
    </row>
    <row r="140" spans="1:9" x14ac:dyDescent="0.25">
      <c r="A140" s="91" t="str">
        <f>'2024-2 (п. 1-7)'!A63</f>
        <v>2200</v>
      </c>
      <c r="B140" s="91" t="str">
        <f>'2024-2 (п. 1-7)'!B63</f>
        <v>Використання товарів і послуг</v>
      </c>
      <c r="C140" s="124" t="str">
        <f t="shared" ref="C140:I140" si="8">C15</f>
        <v>354640,00</v>
      </c>
      <c r="D140" s="124">
        <f t="shared" si="8"/>
        <v>56915.16</v>
      </c>
      <c r="E140" s="124" t="str">
        <f t="shared" si="8"/>
        <v>-</v>
      </c>
      <c r="F140" s="124" t="str">
        <f t="shared" si="8"/>
        <v>-</v>
      </c>
      <c r="G140" s="124" t="str">
        <f t="shared" si="8"/>
        <v>-</v>
      </c>
      <c r="H140" s="124" t="str">
        <f t="shared" si="8"/>
        <v>-</v>
      </c>
      <c r="I140" s="124" t="str">
        <f t="shared" si="8"/>
        <v>-</v>
      </c>
    </row>
    <row r="141" spans="1:9" ht="24" x14ac:dyDescent="0.25">
      <c r="A141" s="91" t="str">
        <f>'2024-2 (п. 1-7)'!A64</f>
        <v>2210</v>
      </c>
      <c r="B141" s="91" t="str">
        <f>'2024-2 (п. 1-7)'!B64</f>
        <v>Предмети, матеріали, обладнання та інвентар</v>
      </c>
      <c r="C141" s="124" t="str">
        <f t="shared" ref="C141:I141" si="9">C16</f>
        <v>35240,00</v>
      </c>
      <c r="D141" s="124">
        <f t="shared" si="9"/>
        <v>1250</v>
      </c>
      <c r="E141" s="124" t="str">
        <f t="shared" si="9"/>
        <v>-</v>
      </c>
      <c r="F141" s="124" t="str">
        <f t="shared" si="9"/>
        <v>-</v>
      </c>
      <c r="G141" s="124" t="str">
        <f t="shared" si="9"/>
        <v>-</v>
      </c>
      <c r="H141" s="124" t="str">
        <f t="shared" si="9"/>
        <v>-</v>
      </c>
      <c r="I141" s="124" t="str">
        <f t="shared" si="9"/>
        <v>-</v>
      </c>
    </row>
    <row r="142" spans="1:9" ht="24" x14ac:dyDescent="0.25">
      <c r="A142" s="91" t="str">
        <f>'2024-2 (п. 1-7)'!A65</f>
        <v>2220</v>
      </c>
      <c r="B142" s="91" t="str">
        <f>'2024-2 (п. 1-7)'!B65</f>
        <v>Медикаменти та перев’язувальні матеріали</v>
      </c>
      <c r="C142" s="124" t="str">
        <f t="shared" ref="C142:I142" si="10">C17</f>
        <v>-</v>
      </c>
      <c r="D142" s="124" t="str">
        <f t="shared" si="10"/>
        <v>-</v>
      </c>
      <c r="E142" s="124" t="str">
        <f t="shared" si="10"/>
        <v>-</v>
      </c>
      <c r="F142" s="124" t="str">
        <f t="shared" si="10"/>
        <v>-</v>
      </c>
      <c r="G142" s="124" t="str">
        <f t="shared" si="10"/>
        <v>-</v>
      </c>
      <c r="H142" s="124" t="str">
        <f t="shared" si="10"/>
        <v>-</v>
      </c>
      <c r="I142" s="124" t="str">
        <f t="shared" si="10"/>
        <v>-</v>
      </c>
    </row>
    <row r="143" spans="1:9" x14ac:dyDescent="0.25">
      <c r="A143" s="91" t="str">
        <f>'2024-2 (п. 1-7)'!A66</f>
        <v>2230</v>
      </c>
      <c r="B143" s="91" t="str">
        <f>'2024-2 (п. 1-7)'!B66</f>
        <v>Продукти харчування</v>
      </c>
      <c r="C143" s="124" t="str">
        <f t="shared" ref="C143:I143" si="11">C18</f>
        <v>-</v>
      </c>
      <c r="D143" s="124" t="str">
        <f t="shared" si="11"/>
        <v>-</v>
      </c>
      <c r="E143" s="124" t="str">
        <f t="shared" si="11"/>
        <v>-</v>
      </c>
      <c r="F143" s="124" t="str">
        <f t="shared" si="11"/>
        <v>-</v>
      </c>
      <c r="G143" s="124" t="str">
        <f t="shared" si="11"/>
        <v>-</v>
      </c>
      <c r="H143" s="124" t="str">
        <f t="shared" si="11"/>
        <v>-</v>
      </c>
      <c r="I143" s="124" t="str">
        <f t="shared" si="11"/>
        <v>-</v>
      </c>
    </row>
    <row r="144" spans="1:9" x14ac:dyDescent="0.25">
      <c r="A144" s="91" t="str">
        <f>'2024-2 (п. 1-7)'!A67</f>
        <v>2240</v>
      </c>
      <c r="B144" s="91" t="str">
        <f>'2024-2 (п. 1-7)'!B67</f>
        <v>Оплата послуг (крім комунальних)</v>
      </c>
      <c r="C144" s="124" t="str">
        <f t="shared" ref="C144:I144" si="12">C19</f>
        <v>237000,00</v>
      </c>
      <c r="D144" s="124">
        <f t="shared" si="12"/>
        <v>43267.13</v>
      </c>
      <c r="E144" s="124" t="str">
        <f t="shared" si="12"/>
        <v>-</v>
      </c>
      <c r="F144" s="124" t="s">
        <v>203</v>
      </c>
      <c r="G144" s="124" t="s">
        <v>203</v>
      </c>
      <c r="H144" s="124" t="str">
        <f t="shared" si="12"/>
        <v>-</v>
      </c>
      <c r="I144" s="124" t="str">
        <f t="shared" si="12"/>
        <v>-</v>
      </c>
    </row>
    <row r="145" spans="1:9" x14ac:dyDescent="0.25">
      <c r="A145" s="91" t="str">
        <f>'2024-2 (п. 1-7)'!A68</f>
        <v>2250</v>
      </c>
      <c r="B145" s="91" t="str">
        <f>'2024-2 (п. 1-7)'!B68</f>
        <v>Видатки на відрядження</v>
      </c>
      <c r="C145" s="124">
        <f t="shared" ref="C145:I145" si="13">C20</f>
        <v>13700</v>
      </c>
      <c r="D145" s="124" t="str">
        <f t="shared" si="13"/>
        <v>-</v>
      </c>
      <c r="E145" s="124" t="str">
        <f t="shared" si="13"/>
        <v>-</v>
      </c>
      <c r="F145" s="124" t="str">
        <f t="shared" si="13"/>
        <v>-</v>
      </c>
      <c r="G145" s="124" t="str">
        <f t="shared" si="13"/>
        <v>-</v>
      </c>
      <c r="H145" s="124" t="str">
        <f t="shared" si="13"/>
        <v>-</v>
      </c>
      <c r="I145" s="124" t="str">
        <f t="shared" si="13"/>
        <v>-</v>
      </c>
    </row>
    <row r="146" spans="1:9" ht="24" x14ac:dyDescent="0.25">
      <c r="A146" s="91" t="str">
        <f>'2024-2 (п. 1-7)'!A69</f>
        <v>2260</v>
      </c>
      <c r="B146" s="91" t="str">
        <f>'2024-2 (п. 1-7)'!B69</f>
        <v>Видатки та заходи спеціального призначення</v>
      </c>
      <c r="C146" s="124" t="str">
        <f t="shared" ref="C146:I146" si="14">C21</f>
        <v>-</v>
      </c>
      <c r="D146" s="124" t="str">
        <f t="shared" si="14"/>
        <v>-</v>
      </c>
      <c r="E146" s="124" t="str">
        <f t="shared" si="14"/>
        <v>-</v>
      </c>
      <c r="F146" s="124" t="str">
        <f t="shared" si="14"/>
        <v>-</v>
      </c>
      <c r="G146" s="124" t="str">
        <f t="shared" si="14"/>
        <v>-</v>
      </c>
      <c r="H146" s="124" t="str">
        <f t="shared" si="14"/>
        <v>-</v>
      </c>
      <c r="I146" s="124" t="str">
        <f t="shared" si="14"/>
        <v>-</v>
      </c>
    </row>
    <row r="147" spans="1:9" ht="24" x14ac:dyDescent="0.25">
      <c r="A147" s="91" t="str">
        <f>'2024-2 (п. 1-7)'!A70</f>
        <v>2270</v>
      </c>
      <c r="B147" s="91" t="str">
        <f>'2024-2 (п. 1-7)'!B70</f>
        <v>Оплата комунальних послуг та енергоносіїв</v>
      </c>
      <c r="C147" s="124" t="str">
        <f t="shared" ref="C147:I147" si="15">C22</f>
        <v>68700,00</v>
      </c>
      <c r="D147" s="124">
        <f t="shared" si="15"/>
        <v>12398.03</v>
      </c>
      <c r="E147" s="124" t="str">
        <f t="shared" si="15"/>
        <v>-</v>
      </c>
      <c r="F147" s="124" t="str">
        <f t="shared" si="15"/>
        <v>-</v>
      </c>
      <c r="G147" s="124" t="str">
        <f t="shared" si="15"/>
        <v>-</v>
      </c>
      <c r="H147" s="124" t="str">
        <f t="shared" si="15"/>
        <v>-</v>
      </c>
      <c r="I147" s="124" t="str">
        <f t="shared" si="15"/>
        <v>-</v>
      </c>
    </row>
    <row r="148" spans="1:9" x14ac:dyDescent="0.25">
      <c r="A148" s="91" t="str">
        <f>'2024-2 (п. 1-7)'!A71</f>
        <v>2271</v>
      </c>
      <c r="B148" s="91" t="str">
        <f>'2024-2 (п. 1-7)'!B71</f>
        <v>Оплата теплопостачання</v>
      </c>
      <c r="C148" s="124" t="str">
        <f t="shared" ref="C148:I148" si="16">C23</f>
        <v>-</v>
      </c>
      <c r="D148" s="124" t="str">
        <f t="shared" si="16"/>
        <v>-</v>
      </c>
      <c r="E148" s="124" t="str">
        <f t="shared" si="16"/>
        <v>-</v>
      </c>
      <c r="F148" s="124" t="str">
        <f t="shared" si="16"/>
        <v>-</v>
      </c>
      <c r="G148" s="124" t="str">
        <f t="shared" si="16"/>
        <v>-</v>
      </c>
      <c r="H148" s="124" t="str">
        <f t="shared" si="16"/>
        <v>-</v>
      </c>
      <c r="I148" s="124" t="str">
        <f t="shared" si="16"/>
        <v>-</v>
      </c>
    </row>
    <row r="149" spans="1:9" ht="24" x14ac:dyDescent="0.25">
      <c r="A149" s="91" t="str">
        <f>'2024-2 (п. 1-7)'!A72</f>
        <v>2272</v>
      </c>
      <c r="B149" s="91" t="str">
        <f>'2024-2 (п. 1-7)'!B72</f>
        <v>Оплата водопостачання  та водовідведення</v>
      </c>
      <c r="C149" s="124" t="str">
        <f t="shared" ref="C149:I149" si="17">C24</f>
        <v>-</v>
      </c>
      <c r="D149" s="124" t="str">
        <f t="shared" si="17"/>
        <v>-</v>
      </c>
      <c r="E149" s="124" t="str">
        <f t="shared" si="17"/>
        <v>-</v>
      </c>
      <c r="F149" s="124" t="str">
        <f t="shared" si="17"/>
        <v>-</v>
      </c>
      <c r="G149" s="124" t="str">
        <f t="shared" si="17"/>
        <v>-</v>
      </c>
      <c r="H149" s="124" t="str">
        <f t="shared" si="17"/>
        <v>-</v>
      </c>
      <c r="I149" s="124" t="str">
        <f t="shared" si="17"/>
        <v>-</v>
      </c>
    </row>
    <row r="150" spans="1:9" x14ac:dyDescent="0.25">
      <c r="A150" s="91" t="str">
        <f>'2024-2 (п. 1-7)'!A73</f>
        <v>2273</v>
      </c>
      <c r="B150" s="91" t="str">
        <f>'2024-2 (п. 1-7)'!B73</f>
        <v>Оплата електроенергії</v>
      </c>
      <c r="C150" s="124" t="str">
        <f t="shared" ref="C150:I150" si="18">C25</f>
        <v>68700,00</v>
      </c>
      <c r="D150" s="124">
        <f t="shared" si="18"/>
        <v>12398.03</v>
      </c>
      <c r="E150" s="124" t="str">
        <f t="shared" si="18"/>
        <v>-</v>
      </c>
      <c r="F150" s="124" t="str">
        <f t="shared" si="18"/>
        <v>-</v>
      </c>
      <c r="G150" s="124" t="str">
        <f t="shared" si="18"/>
        <v>-</v>
      </c>
      <c r="H150" s="124" t="str">
        <f t="shared" si="18"/>
        <v>-</v>
      </c>
      <c r="I150" s="124" t="str">
        <f t="shared" si="18"/>
        <v>-</v>
      </c>
    </row>
    <row r="151" spans="1:9" ht="36" x14ac:dyDescent="0.25">
      <c r="A151" s="91">
        <f>'2024-2 (п. 1-7)'!A74</f>
        <v>2280</v>
      </c>
      <c r="B151" s="91" t="str">
        <f>'2024-2 (п. 1-7)'!B74</f>
        <v>Дослідження і розробки, видатки державного (регіонального) значення</v>
      </c>
      <c r="C151" s="124" t="str">
        <f t="shared" ref="C151:I151" si="19">C26</f>
        <v>-</v>
      </c>
      <c r="D151" s="124" t="str">
        <f t="shared" si="19"/>
        <v>-</v>
      </c>
      <c r="E151" s="124" t="str">
        <f t="shared" si="19"/>
        <v>-</v>
      </c>
      <c r="F151" s="124" t="str">
        <f t="shared" si="19"/>
        <v>-</v>
      </c>
      <c r="G151" s="124" t="str">
        <f t="shared" si="19"/>
        <v>-</v>
      </c>
      <c r="H151" s="124" t="str">
        <f t="shared" si="19"/>
        <v>-</v>
      </c>
      <c r="I151" s="124" t="str">
        <f t="shared" si="19"/>
        <v>-</v>
      </c>
    </row>
    <row r="152" spans="1:9" ht="36" x14ac:dyDescent="0.25">
      <c r="A152" s="91">
        <f>'2024-2 (п. 1-7)'!A75</f>
        <v>2281</v>
      </c>
      <c r="B152" s="91" t="str">
        <f>'2024-2 (п. 1-7)'!B75</f>
        <v>Дослідження і розробки, окремі заходи розвитку по реалізації державних (регіональних) програм</v>
      </c>
      <c r="C152" s="124" t="str">
        <f t="shared" ref="C152:I152" si="20">C27</f>
        <v>-</v>
      </c>
      <c r="D152" s="124" t="str">
        <f t="shared" si="20"/>
        <v>-</v>
      </c>
      <c r="E152" s="124" t="str">
        <f t="shared" si="20"/>
        <v>-</v>
      </c>
      <c r="F152" s="124" t="str">
        <f t="shared" si="20"/>
        <v>-</v>
      </c>
      <c r="G152" s="124" t="str">
        <f t="shared" si="20"/>
        <v>-</v>
      </c>
      <c r="H152" s="124" t="str">
        <f t="shared" si="20"/>
        <v>-</v>
      </c>
      <c r="I152" s="124" t="str">
        <f t="shared" si="20"/>
        <v>-</v>
      </c>
    </row>
    <row r="153" spans="1:9" ht="36" x14ac:dyDescent="0.25">
      <c r="A153" s="91">
        <f>'2024-2 (п. 1-7)'!A76</f>
        <v>2282</v>
      </c>
      <c r="B153" s="91" t="str">
        <f>'2024-2 (п. 1-7)'!B76</f>
        <v>Окремі заходи по реалізаціє державних (регіональних) програм, не віднесені до заходів розвитку</v>
      </c>
      <c r="C153" s="124" t="str">
        <f t="shared" ref="C153:I153" si="21">C28</f>
        <v>-</v>
      </c>
      <c r="D153" s="124" t="str">
        <f t="shared" si="21"/>
        <v>-</v>
      </c>
      <c r="E153" s="124" t="str">
        <f t="shared" si="21"/>
        <v>-</v>
      </c>
      <c r="F153" s="124" t="str">
        <f t="shared" si="21"/>
        <v>-</v>
      </c>
      <c r="G153" s="124" t="str">
        <f t="shared" si="21"/>
        <v>-</v>
      </c>
      <c r="H153" s="124" t="str">
        <f t="shared" si="21"/>
        <v>-</v>
      </c>
      <c r="I153" s="124" t="str">
        <f t="shared" si="21"/>
        <v>-</v>
      </c>
    </row>
    <row r="154" spans="1:9" ht="24" x14ac:dyDescent="0.25">
      <c r="A154" s="91">
        <f>'2024-2 (п. 1-7)'!A77</f>
        <v>2400</v>
      </c>
      <c r="B154" s="91" t="str">
        <f>'2024-2 (п. 1-7)'!B77</f>
        <v>Обслуговування боргових зобов'язань</v>
      </c>
      <c r="C154" s="124" t="str">
        <f t="shared" ref="C154:I154" si="22">C29</f>
        <v>-</v>
      </c>
      <c r="D154" s="124" t="str">
        <f t="shared" si="22"/>
        <v>-</v>
      </c>
      <c r="E154" s="124" t="str">
        <f t="shared" si="22"/>
        <v>-</v>
      </c>
      <c r="F154" s="124" t="str">
        <f t="shared" si="22"/>
        <v>-</v>
      </c>
      <c r="G154" s="124" t="str">
        <f t="shared" si="22"/>
        <v>-</v>
      </c>
      <c r="H154" s="124" t="str">
        <f t="shared" si="22"/>
        <v>-</v>
      </c>
      <c r="I154" s="124" t="str">
        <f t="shared" si="22"/>
        <v>-</v>
      </c>
    </row>
    <row r="155" spans="1:9" ht="24" x14ac:dyDescent="0.25">
      <c r="A155" s="91">
        <f>'2024-2 (п. 1-7)'!A78</f>
        <v>2410</v>
      </c>
      <c r="B155" s="91" t="str">
        <f>'2024-2 (п. 1-7)'!B78</f>
        <v>Обслуговування внутрішніх боргових зобов'язань</v>
      </c>
      <c r="C155" s="124" t="str">
        <f t="shared" ref="C155:I155" si="23">C30</f>
        <v>-</v>
      </c>
      <c r="D155" s="124" t="str">
        <f t="shared" si="23"/>
        <v>-</v>
      </c>
      <c r="E155" s="124" t="str">
        <f t="shared" si="23"/>
        <v>-</v>
      </c>
      <c r="F155" s="124" t="str">
        <f t="shared" si="23"/>
        <v>-</v>
      </c>
      <c r="G155" s="124" t="str">
        <f t="shared" si="23"/>
        <v>-</v>
      </c>
      <c r="H155" s="124" t="str">
        <f t="shared" si="23"/>
        <v>-</v>
      </c>
      <c r="I155" s="124" t="str">
        <f t="shared" si="23"/>
        <v>-</v>
      </c>
    </row>
    <row r="156" spans="1:9" ht="24" x14ac:dyDescent="0.25">
      <c r="A156" s="91">
        <f>'2024-2 (п. 1-7)'!A79</f>
        <v>2420</v>
      </c>
      <c r="B156" s="91" t="str">
        <f>'2024-2 (п. 1-7)'!B79</f>
        <v>Обслуговування зовнішніх боргових зобов'язань</v>
      </c>
      <c r="C156" s="124" t="str">
        <f t="shared" ref="C156:I156" si="24">C31</f>
        <v>-</v>
      </c>
      <c r="D156" s="124" t="str">
        <f t="shared" si="24"/>
        <v>-</v>
      </c>
      <c r="E156" s="124" t="str">
        <f t="shared" si="24"/>
        <v>-</v>
      </c>
      <c r="F156" s="124" t="str">
        <f t="shared" si="24"/>
        <v>-</v>
      </c>
      <c r="G156" s="124" t="str">
        <f t="shared" si="24"/>
        <v>-</v>
      </c>
      <c r="H156" s="124" t="str">
        <f t="shared" si="24"/>
        <v>-</v>
      </c>
      <c r="I156" s="124" t="str">
        <f t="shared" si="24"/>
        <v>-</v>
      </c>
    </row>
    <row r="157" spans="1:9" x14ac:dyDescent="0.25">
      <c r="A157" s="91">
        <f>'2024-2 (п. 1-7)'!A80</f>
        <v>2600</v>
      </c>
      <c r="B157" s="91" t="str">
        <f>'2024-2 (п. 1-7)'!B80</f>
        <v>Поточні трансферти</v>
      </c>
      <c r="C157" s="124" t="str">
        <f t="shared" ref="C157:I157" si="25">C32</f>
        <v>-</v>
      </c>
      <c r="D157" s="124" t="str">
        <f t="shared" si="25"/>
        <v>-</v>
      </c>
      <c r="E157" s="124" t="str">
        <f t="shared" si="25"/>
        <v>-</v>
      </c>
      <c r="F157" s="124" t="str">
        <f t="shared" si="25"/>
        <v>-</v>
      </c>
      <c r="G157" s="124" t="str">
        <f t="shared" si="25"/>
        <v>-</v>
      </c>
      <c r="H157" s="124" t="str">
        <f t="shared" si="25"/>
        <v>-</v>
      </c>
      <c r="I157" s="124" t="str">
        <f t="shared" si="25"/>
        <v>-</v>
      </c>
    </row>
    <row r="158" spans="1:9" ht="36" x14ac:dyDescent="0.25">
      <c r="A158" s="91">
        <f>'2024-2 (п. 1-7)'!A81</f>
        <v>2610</v>
      </c>
      <c r="B158" s="91" t="str">
        <f>'2024-2 (п. 1-7)'!B81</f>
        <v>Субсидіє та поточні трансферти підприємствам  (установам, організаціям)</v>
      </c>
      <c r="C158" s="124" t="str">
        <f t="shared" ref="C158:I158" si="26">C33</f>
        <v>-</v>
      </c>
      <c r="D158" s="124" t="str">
        <f t="shared" si="26"/>
        <v>-</v>
      </c>
      <c r="E158" s="124" t="str">
        <f t="shared" si="26"/>
        <v>-</v>
      </c>
      <c r="F158" s="124" t="str">
        <f t="shared" si="26"/>
        <v>-</v>
      </c>
      <c r="G158" s="124" t="str">
        <f t="shared" si="26"/>
        <v>-</v>
      </c>
      <c r="H158" s="124" t="str">
        <f t="shared" si="26"/>
        <v>-</v>
      </c>
      <c r="I158" s="124" t="str">
        <f t="shared" si="26"/>
        <v>-</v>
      </c>
    </row>
    <row r="159" spans="1:9" ht="24" x14ac:dyDescent="0.25">
      <c r="A159" s="91">
        <f>'2024-2 (п. 1-7)'!A82</f>
        <v>2620</v>
      </c>
      <c r="B159" s="91" t="str">
        <f>'2024-2 (п. 1-7)'!B82</f>
        <v>Трансферти органам державного управління інших рівнів</v>
      </c>
      <c r="C159" s="124" t="str">
        <f t="shared" ref="C159:I159" si="27">C34</f>
        <v>-</v>
      </c>
      <c r="D159" s="124" t="str">
        <f t="shared" si="27"/>
        <v>-</v>
      </c>
      <c r="E159" s="124" t="str">
        <f t="shared" si="27"/>
        <v>-</v>
      </c>
      <c r="F159" s="124" t="str">
        <f t="shared" si="27"/>
        <v>-</v>
      </c>
      <c r="G159" s="124" t="str">
        <f t="shared" si="27"/>
        <v>-</v>
      </c>
      <c r="H159" s="124" t="str">
        <f t="shared" si="27"/>
        <v>-</v>
      </c>
      <c r="I159" s="124" t="str">
        <f t="shared" si="27"/>
        <v>-</v>
      </c>
    </row>
    <row r="160" spans="1:9" ht="24" x14ac:dyDescent="0.25">
      <c r="A160" s="91">
        <f>'2024-2 (п. 1-7)'!A83</f>
        <v>2630</v>
      </c>
      <c r="B160" s="91" t="str">
        <f>'2024-2 (п. 1-7)'!B83</f>
        <v>Трансферти урядам зарубіжних країн та міжнародним організаціям</v>
      </c>
      <c r="C160" s="124" t="str">
        <f t="shared" ref="C160:I160" si="28">C35</f>
        <v>-</v>
      </c>
      <c r="D160" s="124" t="str">
        <f t="shared" si="28"/>
        <v>-</v>
      </c>
      <c r="E160" s="124" t="str">
        <f t="shared" si="28"/>
        <v>-</v>
      </c>
      <c r="F160" s="124" t="str">
        <f t="shared" si="28"/>
        <v>-</v>
      </c>
      <c r="G160" s="124" t="str">
        <f t="shared" si="28"/>
        <v>-</v>
      </c>
      <c r="H160" s="124" t="str">
        <f t="shared" si="28"/>
        <v>-</v>
      </c>
      <c r="I160" s="124" t="str">
        <f t="shared" si="28"/>
        <v>-</v>
      </c>
    </row>
    <row r="161" spans="1:9" x14ac:dyDescent="0.25">
      <c r="A161" s="91">
        <f>'2024-2 (п. 1-7)'!A84</f>
        <v>2700</v>
      </c>
      <c r="B161" s="91" t="str">
        <f>'2024-2 (п. 1-7)'!B84</f>
        <v>Соціальне забезпечення</v>
      </c>
      <c r="C161" s="124" t="str">
        <f t="shared" ref="C161:I161" si="29">C36</f>
        <v>-</v>
      </c>
      <c r="D161" s="124" t="str">
        <f t="shared" si="29"/>
        <v>-</v>
      </c>
      <c r="E161" s="124" t="str">
        <f t="shared" si="29"/>
        <v>-</v>
      </c>
      <c r="F161" s="124" t="str">
        <f t="shared" si="29"/>
        <v>-</v>
      </c>
      <c r="G161" s="124" t="str">
        <f t="shared" si="29"/>
        <v>-</v>
      </c>
      <c r="H161" s="124" t="str">
        <f t="shared" si="29"/>
        <v>-</v>
      </c>
      <c r="I161" s="124" t="str">
        <f t="shared" si="29"/>
        <v>-</v>
      </c>
    </row>
    <row r="162" spans="1:9" x14ac:dyDescent="0.25">
      <c r="A162" s="91">
        <f>'2024-2 (п. 1-7)'!A85</f>
        <v>2710</v>
      </c>
      <c r="B162" s="91" t="str">
        <f>'2024-2 (п. 1-7)'!B85</f>
        <v>Виплата пенсій і допомоги</v>
      </c>
      <c r="C162" s="124" t="str">
        <f t="shared" ref="C162:I162" si="30">C37</f>
        <v>-</v>
      </c>
      <c r="D162" s="124" t="str">
        <f t="shared" si="30"/>
        <v>-</v>
      </c>
      <c r="E162" s="124" t="str">
        <f t="shared" si="30"/>
        <v>-</v>
      </c>
      <c r="F162" s="124" t="str">
        <f t="shared" si="30"/>
        <v>-</v>
      </c>
      <c r="G162" s="124" t="str">
        <f t="shared" si="30"/>
        <v>-</v>
      </c>
      <c r="H162" s="124" t="str">
        <f t="shared" si="30"/>
        <v>-</v>
      </c>
      <c r="I162" s="124" t="str">
        <f t="shared" si="30"/>
        <v>-</v>
      </c>
    </row>
    <row r="163" spans="1:9" x14ac:dyDescent="0.25">
      <c r="A163" s="91">
        <f>'2024-2 (п. 1-7)'!A86</f>
        <v>2720</v>
      </c>
      <c r="B163" s="91" t="str">
        <f>'2024-2 (п. 1-7)'!B86</f>
        <v>Стипендії</v>
      </c>
      <c r="C163" s="124" t="str">
        <f t="shared" ref="C163:I163" si="31">C38</f>
        <v>-</v>
      </c>
      <c r="D163" s="124" t="str">
        <f t="shared" si="31"/>
        <v>-</v>
      </c>
      <c r="E163" s="124" t="str">
        <f t="shared" si="31"/>
        <v>-</v>
      </c>
      <c r="F163" s="124" t="str">
        <f t="shared" si="31"/>
        <v>-</v>
      </c>
      <c r="G163" s="124" t="str">
        <f t="shared" si="31"/>
        <v>-</v>
      </c>
      <c r="H163" s="124" t="str">
        <f t="shared" si="31"/>
        <v>-</v>
      </c>
      <c r="I163" s="124" t="str">
        <f t="shared" si="31"/>
        <v>-</v>
      </c>
    </row>
    <row r="164" spans="1:9" x14ac:dyDescent="0.25">
      <c r="A164" s="91">
        <f>'2024-2 (п. 1-7)'!A87</f>
        <v>2730</v>
      </c>
      <c r="B164" s="91" t="str">
        <f>'2024-2 (п. 1-7)'!B87</f>
        <v>Інші виплати населенню</v>
      </c>
      <c r="C164" s="124" t="str">
        <f t="shared" ref="C164:I164" si="32">C39</f>
        <v>-</v>
      </c>
      <c r="D164" s="124" t="str">
        <f t="shared" si="32"/>
        <v>-</v>
      </c>
      <c r="E164" s="124" t="str">
        <f t="shared" si="32"/>
        <v>-</v>
      </c>
      <c r="F164" s="124" t="str">
        <f t="shared" si="32"/>
        <v>-</v>
      </c>
      <c r="G164" s="124" t="str">
        <f t="shared" si="32"/>
        <v>-</v>
      </c>
      <c r="H164" s="124" t="str">
        <f t="shared" si="32"/>
        <v>-</v>
      </c>
      <c r="I164" s="124" t="str">
        <f t="shared" si="32"/>
        <v>-</v>
      </c>
    </row>
    <row r="165" spans="1:9" x14ac:dyDescent="0.25">
      <c r="A165" s="91">
        <f>'2024-2 (п. 1-7)'!A88</f>
        <v>2800</v>
      </c>
      <c r="B165" s="91" t="str">
        <f>'2024-2 (п. 1-7)'!B88</f>
        <v>Інші видатки</v>
      </c>
      <c r="C165" s="124" t="str">
        <f t="shared" ref="C165:I165" si="33">C40</f>
        <v>3360,00</v>
      </c>
      <c r="D165" s="124" t="str">
        <f t="shared" si="33"/>
        <v>-</v>
      </c>
      <c r="E165" s="124" t="str">
        <f t="shared" si="33"/>
        <v>-</v>
      </c>
      <c r="F165" s="124" t="str">
        <f t="shared" si="33"/>
        <v>-</v>
      </c>
      <c r="G165" s="124" t="str">
        <f t="shared" si="33"/>
        <v>-</v>
      </c>
      <c r="H165" s="124" t="str">
        <f t="shared" si="33"/>
        <v>-</v>
      </c>
      <c r="I165" s="124" t="str">
        <f t="shared" si="33"/>
        <v>-</v>
      </c>
    </row>
    <row r="166" spans="1:9" x14ac:dyDescent="0.25">
      <c r="A166" s="91">
        <f>'2024-2 (п. 1-7)'!A89</f>
        <v>0</v>
      </c>
      <c r="B166" s="91" t="str">
        <f>'2024-2 (п. 1-7)'!B89</f>
        <v>ВСЬОГО</v>
      </c>
      <c r="C166" s="124">
        <f t="shared" ref="C166:I166" si="34">C41</f>
        <v>4040100</v>
      </c>
      <c r="D166" s="124">
        <f t="shared" si="34"/>
        <v>2661693.0500000003</v>
      </c>
      <c r="E166" s="124" t="str">
        <f t="shared" si="34"/>
        <v>-</v>
      </c>
      <c r="F166" s="124" t="str">
        <f t="shared" si="34"/>
        <v>-</v>
      </c>
      <c r="G166" s="124" t="str">
        <f t="shared" si="34"/>
        <v>-</v>
      </c>
      <c r="H166" s="124" t="str">
        <f t="shared" si="34"/>
        <v>-</v>
      </c>
      <c r="I166" s="124" t="str">
        <f t="shared" si="34"/>
        <v>-</v>
      </c>
    </row>
    <row r="167" spans="1:9" x14ac:dyDescent="0.25">
      <c r="A167" s="91">
        <f>'2024-2 (п. 1-7)'!A90</f>
        <v>3000</v>
      </c>
      <c r="B167" s="91" t="str">
        <f>'2024-2 (п. 1-7)'!B90</f>
        <v>Капітальні видатки</v>
      </c>
      <c r="C167" s="124" t="str">
        <f t="shared" ref="C167:I167" si="35">C42</f>
        <v>-</v>
      </c>
      <c r="D167" s="124" t="str">
        <f t="shared" si="35"/>
        <v>-</v>
      </c>
      <c r="E167" s="124" t="str">
        <f t="shared" si="35"/>
        <v>-</v>
      </c>
      <c r="F167" s="124" t="str">
        <f t="shared" si="35"/>
        <v>-</v>
      </c>
      <c r="G167" s="124" t="str">
        <f t="shared" si="35"/>
        <v>-</v>
      </c>
      <c r="H167" s="124" t="str">
        <f t="shared" si="35"/>
        <v>-</v>
      </c>
      <c r="I167" s="124" t="str">
        <f t="shared" si="35"/>
        <v>-</v>
      </c>
    </row>
    <row r="168" spans="1:9" x14ac:dyDescent="0.25">
      <c r="A168" s="91">
        <f>'2024-2 (п. 1-7)'!A91</f>
        <v>3100</v>
      </c>
      <c r="B168" s="91" t="str">
        <f>'2024-2 (п. 1-7)'!B91</f>
        <v>Придбання основного капіталу</v>
      </c>
      <c r="C168" s="124" t="str">
        <f t="shared" ref="C168:I168" si="36">C43</f>
        <v>-</v>
      </c>
      <c r="D168" s="124" t="str">
        <f t="shared" si="36"/>
        <v>-</v>
      </c>
      <c r="E168" s="124" t="str">
        <f t="shared" si="36"/>
        <v>-</v>
      </c>
      <c r="F168" s="124" t="str">
        <f t="shared" si="36"/>
        <v>-</v>
      </c>
      <c r="G168" s="124" t="str">
        <f t="shared" si="36"/>
        <v>-</v>
      </c>
      <c r="H168" s="124" t="str">
        <f t="shared" si="36"/>
        <v>-</v>
      </c>
      <c r="I168" s="124" t="str">
        <f t="shared" si="36"/>
        <v>-</v>
      </c>
    </row>
    <row r="169" spans="1:9" ht="24" x14ac:dyDescent="0.25">
      <c r="A169" s="91">
        <f>'2024-2 (п. 1-7)'!A92</f>
        <v>3110</v>
      </c>
      <c r="B169" s="91" t="str">
        <f>'2024-2 (п. 1-7)'!B92</f>
        <v>Придбання обладнання і предметів довгострокового  користування</v>
      </c>
      <c r="C169" s="124" t="str">
        <f t="shared" ref="C169:I169" si="37">C44</f>
        <v>-</v>
      </c>
      <c r="D169" s="124" t="str">
        <f t="shared" si="37"/>
        <v>-</v>
      </c>
      <c r="E169" s="124" t="str">
        <f t="shared" si="37"/>
        <v>-</v>
      </c>
      <c r="F169" s="124" t="str">
        <f t="shared" si="37"/>
        <v>-</v>
      </c>
      <c r="G169" s="124" t="str">
        <f t="shared" si="37"/>
        <v>-</v>
      </c>
      <c r="H169" s="124" t="str">
        <f t="shared" si="37"/>
        <v>-</v>
      </c>
      <c r="I169" s="124" t="str">
        <f t="shared" si="37"/>
        <v>-</v>
      </c>
    </row>
    <row r="170" spans="1:9" x14ac:dyDescent="0.25">
      <c r="A170" s="91">
        <f>'2024-2 (п. 1-7)'!A93</f>
        <v>3120</v>
      </c>
      <c r="B170" s="91" t="str">
        <f>'2024-2 (п. 1-7)'!B93</f>
        <v>Капітальне будівництво (придбання)</v>
      </c>
      <c r="C170" s="124" t="str">
        <f t="shared" ref="C170:I170" si="38">C45</f>
        <v>-</v>
      </c>
      <c r="D170" s="124" t="str">
        <f t="shared" si="38"/>
        <v>-</v>
      </c>
      <c r="E170" s="124" t="str">
        <f t="shared" si="38"/>
        <v>-</v>
      </c>
      <c r="F170" s="124" t="str">
        <f t="shared" si="38"/>
        <v>-</v>
      </c>
      <c r="G170" s="124" t="str">
        <f t="shared" si="38"/>
        <v>-</v>
      </c>
      <c r="H170" s="124" t="str">
        <f t="shared" si="38"/>
        <v>-</v>
      </c>
      <c r="I170" s="124" t="str">
        <f t="shared" si="38"/>
        <v>-</v>
      </c>
    </row>
    <row r="171" spans="1:9" ht="24" x14ac:dyDescent="0.25">
      <c r="A171" s="91">
        <f>'2024-2 (п. 1-7)'!A94</f>
        <v>3121</v>
      </c>
      <c r="B171" s="91" t="str">
        <f>'2024-2 (п. 1-7)'!B94</f>
        <v>Капітальне будівництво (придбання) житла</v>
      </c>
      <c r="C171" s="124" t="str">
        <f t="shared" ref="C171:I171" si="39">C46</f>
        <v>-</v>
      </c>
      <c r="D171" s="124" t="str">
        <f t="shared" si="39"/>
        <v>-</v>
      </c>
      <c r="E171" s="124" t="str">
        <f t="shared" si="39"/>
        <v>-</v>
      </c>
      <c r="F171" s="124" t="str">
        <f t="shared" si="39"/>
        <v>-</v>
      </c>
      <c r="G171" s="124" t="str">
        <f t="shared" si="39"/>
        <v>-</v>
      </c>
      <c r="H171" s="124" t="str">
        <f t="shared" si="39"/>
        <v>-</v>
      </c>
      <c r="I171" s="124" t="str">
        <f t="shared" si="39"/>
        <v>-</v>
      </c>
    </row>
    <row r="172" spans="1:9" ht="24" x14ac:dyDescent="0.25">
      <c r="A172" s="91">
        <f>'2024-2 (п. 1-7)'!A95</f>
        <v>3122</v>
      </c>
      <c r="B172" s="91" t="str">
        <f>'2024-2 (п. 1-7)'!B95</f>
        <v>Капітальне будівництво (придбання) інших об'єктів</v>
      </c>
      <c r="C172" s="124" t="str">
        <f t="shared" ref="C172:I172" si="40">C47</f>
        <v>-</v>
      </c>
      <c r="D172" s="124" t="str">
        <f t="shared" si="40"/>
        <v>-</v>
      </c>
      <c r="E172" s="124" t="str">
        <f t="shared" si="40"/>
        <v>-</v>
      </c>
      <c r="F172" s="124" t="str">
        <f t="shared" si="40"/>
        <v>-</v>
      </c>
      <c r="G172" s="124" t="str">
        <f t="shared" si="40"/>
        <v>-</v>
      </c>
      <c r="H172" s="124" t="str">
        <f t="shared" si="40"/>
        <v>-</v>
      </c>
      <c r="I172" s="124" t="str">
        <f t="shared" si="40"/>
        <v>-</v>
      </c>
    </row>
    <row r="173" spans="1:9" x14ac:dyDescent="0.25">
      <c r="A173" s="91">
        <f>'2024-2 (п. 1-7)'!A96</f>
        <v>3130</v>
      </c>
      <c r="B173" s="91" t="str">
        <f>'2024-2 (п. 1-7)'!B96</f>
        <v>Капітальний ремонт</v>
      </c>
      <c r="C173" s="124" t="str">
        <f t="shared" ref="C173:I173" si="41">C48</f>
        <v>-</v>
      </c>
      <c r="D173" s="124" t="str">
        <f t="shared" si="41"/>
        <v>-</v>
      </c>
      <c r="E173" s="124" t="str">
        <f t="shared" si="41"/>
        <v>-</v>
      </c>
      <c r="F173" s="124" t="str">
        <f t="shared" si="41"/>
        <v>-</v>
      </c>
      <c r="G173" s="124" t="str">
        <f t="shared" si="41"/>
        <v>-</v>
      </c>
      <c r="H173" s="124" t="str">
        <f t="shared" si="41"/>
        <v>-</v>
      </c>
      <c r="I173" s="124" t="str">
        <f t="shared" si="41"/>
        <v>-</v>
      </c>
    </row>
    <row r="174" spans="1:9" ht="24" x14ac:dyDescent="0.25">
      <c r="A174" s="91">
        <f>'2024-2 (п. 1-7)'!A97</f>
        <v>3131</v>
      </c>
      <c r="B174" s="91" t="str">
        <f>'2024-2 (п. 1-7)'!B97</f>
        <v>Капітальний ремонт житлового фонду (приміщень)</v>
      </c>
      <c r="C174" s="124" t="str">
        <f t="shared" ref="C174:I174" si="42">C49</f>
        <v>-</v>
      </c>
      <c r="D174" s="124" t="str">
        <f t="shared" si="42"/>
        <v>-</v>
      </c>
      <c r="E174" s="124" t="str">
        <f t="shared" si="42"/>
        <v>-</v>
      </c>
      <c r="F174" s="124" t="str">
        <f t="shared" si="42"/>
        <v>-</v>
      </c>
      <c r="G174" s="124" t="str">
        <f t="shared" si="42"/>
        <v>-</v>
      </c>
      <c r="H174" s="124" t="str">
        <f t="shared" si="42"/>
        <v>-</v>
      </c>
      <c r="I174" s="124" t="str">
        <f t="shared" si="42"/>
        <v>-</v>
      </c>
    </row>
    <row r="175" spans="1:9" x14ac:dyDescent="0.25">
      <c r="A175" s="91">
        <f>'2024-2 (п. 1-7)'!A98</f>
        <v>3132</v>
      </c>
      <c r="B175" s="91" t="str">
        <f>'2024-2 (п. 1-7)'!B98</f>
        <v>Капітальний ремонт інших об'єктів</v>
      </c>
      <c r="C175" s="124" t="str">
        <f t="shared" ref="C175:I175" si="43">C50</f>
        <v>-</v>
      </c>
      <c r="D175" s="124" t="str">
        <f t="shared" si="43"/>
        <v>-</v>
      </c>
      <c r="E175" s="124" t="str">
        <f t="shared" si="43"/>
        <v>-</v>
      </c>
      <c r="F175" s="124" t="str">
        <f t="shared" si="43"/>
        <v>-</v>
      </c>
      <c r="G175" s="124" t="str">
        <f t="shared" si="43"/>
        <v>-</v>
      </c>
      <c r="H175" s="124" t="str">
        <f t="shared" si="43"/>
        <v>-</v>
      </c>
      <c r="I175" s="124" t="str">
        <f t="shared" si="43"/>
        <v>-</v>
      </c>
    </row>
    <row r="176" spans="1:9" x14ac:dyDescent="0.25">
      <c r="A176" s="91">
        <f>'2024-2 (п. 1-7)'!A99</f>
        <v>3140</v>
      </c>
      <c r="B176" s="91" t="str">
        <f>'2024-2 (п. 1-7)'!B99</f>
        <v>Реконструкція та реставрація</v>
      </c>
      <c r="C176" s="124" t="str">
        <f t="shared" ref="C176:I176" si="44">C51</f>
        <v>-</v>
      </c>
      <c r="D176" s="124" t="str">
        <f t="shared" si="44"/>
        <v>-</v>
      </c>
      <c r="E176" s="124" t="str">
        <f t="shared" si="44"/>
        <v>-</v>
      </c>
      <c r="F176" s="124" t="str">
        <f t="shared" si="44"/>
        <v>-</v>
      </c>
      <c r="G176" s="124" t="str">
        <f t="shared" si="44"/>
        <v>-</v>
      </c>
      <c r="H176" s="124" t="str">
        <f t="shared" si="44"/>
        <v>-</v>
      </c>
      <c r="I176" s="124" t="str">
        <f t="shared" si="44"/>
        <v>-</v>
      </c>
    </row>
    <row r="177" spans="1:12" ht="24" x14ac:dyDescent="0.25">
      <c r="A177" s="91">
        <f>'2024-2 (п. 1-7)'!A100</f>
        <v>3141</v>
      </c>
      <c r="B177" s="91" t="str">
        <f>'2024-2 (п. 1-7)'!B100</f>
        <v>Реконструкція житлового фонду (приміщень)</v>
      </c>
      <c r="C177" s="124" t="str">
        <f t="shared" ref="C177:I177" si="45">C52</f>
        <v>-</v>
      </c>
      <c r="D177" s="124" t="str">
        <f t="shared" si="45"/>
        <v>-</v>
      </c>
      <c r="E177" s="124" t="str">
        <f t="shared" si="45"/>
        <v>-</v>
      </c>
      <c r="F177" s="124" t="str">
        <f t="shared" si="45"/>
        <v>-</v>
      </c>
      <c r="G177" s="124" t="str">
        <f t="shared" si="45"/>
        <v>-</v>
      </c>
      <c r="H177" s="124" t="str">
        <f t="shared" si="45"/>
        <v>-</v>
      </c>
      <c r="I177" s="124" t="str">
        <f t="shared" si="45"/>
        <v>-</v>
      </c>
    </row>
    <row r="178" spans="1:12" ht="24" x14ac:dyDescent="0.25">
      <c r="A178" s="91">
        <f>'2024-2 (п. 1-7)'!A101</f>
        <v>3142</v>
      </c>
      <c r="B178" s="91" t="str">
        <f>'2024-2 (п. 1-7)'!B101</f>
        <v>Реконструкція та реставрація інших об'єктів</v>
      </c>
      <c r="C178" s="124" t="str">
        <f t="shared" ref="C178:I178" si="46">C53</f>
        <v>-</v>
      </c>
      <c r="D178" s="124" t="str">
        <f t="shared" si="46"/>
        <v>-</v>
      </c>
      <c r="E178" s="124" t="str">
        <f t="shared" si="46"/>
        <v>-</v>
      </c>
      <c r="F178" s="124" t="str">
        <f t="shared" si="46"/>
        <v>-</v>
      </c>
      <c r="G178" s="124" t="str">
        <f t="shared" si="46"/>
        <v>-</v>
      </c>
      <c r="H178" s="124" t="str">
        <f t="shared" si="46"/>
        <v>-</v>
      </c>
      <c r="I178" s="124" t="str">
        <f t="shared" si="46"/>
        <v>-</v>
      </c>
    </row>
    <row r="179" spans="1:12" ht="24" x14ac:dyDescent="0.25">
      <c r="A179" s="91">
        <f>'2024-2 (п. 1-7)'!A102</f>
        <v>3143</v>
      </c>
      <c r="B179" s="91" t="str">
        <f>'2024-2 (п. 1-7)'!B102</f>
        <v>Реставрація пам'яток культури, історії та архітектури</v>
      </c>
      <c r="C179" s="124" t="str">
        <f t="shared" ref="C179:I179" si="47">C54</f>
        <v>-</v>
      </c>
      <c r="D179" s="124" t="str">
        <f t="shared" si="47"/>
        <v>-</v>
      </c>
      <c r="E179" s="124" t="str">
        <f t="shared" si="47"/>
        <v>-</v>
      </c>
      <c r="F179" s="124" t="str">
        <f t="shared" si="47"/>
        <v>-</v>
      </c>
      <c r="G179" s="124" t="str">
        <f t="shared" si="47"/>
        <v>-</v>
      </c>
      <c r="H179" s="124" t="str">
        <f t="shared" si="47"/>
        <v>-</v>
      </c>
      <c r="I179" s="124" t="str">
        <f t="shared" si="47"/>
        <v>-</v>
      </c>
    </row>
    <row r="180" spans="1:12" ht="24" x14ac:dyDescent="0.25">
      <c r="A180" s="91">
        <f>'2024-2 (п. 1-7)'!A103</f>
        <v>3150</v>
      </c>
      <c r="B180" s="91" t="str">
        <f>'2024-2 (п. 1-7)'!B103</f>
        <v>Створення державних запасів і резервів</v>
      </c>
      <c r="C180" s="124" t="str">
        <f t="shared" ref="C180:I180" si="48">C55</f>
        <v>-</v>
      </c>
      <c r="D180" s="124" t="str">
        <f t="shared" si="48"/>
        <v>-</v>
      </c>
      <c r="E180" s="124" t="str">
        <f t="shared" si="48"/>
        <v>-</v>
      </c>
      <c r="F180" s="124" t="str">
        <f t="shared" si="48"/>
        <v>-</v>
      </c>
      <c r="G180" s="124" t="str">
        <f t="shared" si="48"/>
        <v>-</v>
      </c>
      <c r="H180" s="124" t="str">
        <f t="shared" si="48"/>
        <v>-</v>
      </c>
      <c r="I180" s="124" t="str">
        <f t="shared" si="48"/>
        <v>-</v>
      </c>
    </row>
    <row r="181" spans="1:12" ht="24" x14ac:dyDescent="0.25">
      <c r="A181" s="91">
        <f>'2024-2 (п. 1-7)'!A104</f>
        <v>3160</v>
      </c>
      <c r="B181" s="91" t="str">
        <f>'2024-2 (п. 1-7)'!B104</f>
        <v>Придбання землі та нематеріальних активів</v>
      </c>
      <c r="C181" s="124" t="str">
        <f t="shared" ref="C181:I181" si="49">C56</f>
        <v>-</v>
      </c>
      <c r="D181" s="124" t="str">
        <f t="shared" si="49"/>
        <v>-</v>
      </c>
      <c r="E181" s="124" t="str">
        <f t="shared" si="49"/>
        <v>-</v>
      </c>
      <c r="F181" s="124" t="str">
        <f t="shared" si="49"/>
        <v>-</v>
      </c>
      <c r="G181" s="124" t="str">
        <f t="shared" si="49"/>
        <v>-</v>
      </c>
      <c r="H181" s="124" t="str">
        <f t="shared" si="49"/>
        <v>-</v>
      </c>
      <c r="I181" s="124" t="str">
        <f t="shared" si="49"/>
        <v>-</v>
      </c>
    </row>
    <row r="182" spans="1:12" x14ac:dyDescent="0.25">
      <c r="A182" s="91">
        <f>'2024-2 (п. 1-7)'!A105</f>
        <v>3200</v>
      </c>
      <c r="B182" s="91" t="str">
        <f>'2024-2 (п. 1-7)'!B105</f>
        <v>Капітальні трансферти</v>
      </c>
      <c r="C182" s="124" t="str">
        <f t="shared" ref="C182:I182" si="50">C57</f>
        <v>-</v>
      </c>
      <c r="D182" s="124" t="str">
        <f t="shared" si="50"/>
        <v>-</v>
      </c>
      <c r="E182" s="124" t="str">
        <f t="shared" si="50"/>
        <v>-</v>
      </c>
      <c r="F182" s="124" t="str">
        <f t="shared" si="50"/>
        <v>-</v>
      </c>
      <c r="G182" s="124" t="str">
        <f t="shared" si="50"/>
        <v>-</v>
      </c>
      <c r="H182" s="124" t="str">
        <f t="shared" si="50"/>
        <v>-</v>
      </c>
      <c r="I182" s="124" t="str">
        <f t="shared" si="50"/>
        <v>-</v>
      </c>
    </row>
    <row r="183" spans="1:12" ht="36" x14ac:dyDescent="0.25">
      <c r="A183" s="91">
        <f>'2024-2 (п. 1-7)'!A106</f>
        <v>3210</v>
      </c>
      <c r="B183" s="91" t="str">
        <f>'2024-2 (п. 1-7)'!B106</f>
        <v>Капітальні трансферти підприємствам (установам, організаціям)</v>
      </c>
      <c r="C183" s="124" t="str">
        <f t="shared" ref="C183:I183" si="51">C58</f>
        <v>-</v>
      </c>
      <c r="D183" s="124" t="str">
        <f t="shared" si="51"/>
        <v>-</v>
      </c>
      <c r="E183" s="124" t="str">
        <f t="shared" si="51"/>
        <v>-</v>
      </c>
      <c r="F183" s="124" t="str">
        <f t="shared" si="51"/>
        <v>-</v>
      </c>
      <c r="G183" s="124" t="str">
        <f t="shared" si="51"/>
        <v>-</v>
      </c>
      <c r="H183" s="124" t="str">
        <f t="shared" si="51"/>
        <v>-</v>
      </c>
      <c r="I183" s="124" t="str">
        <f t="shared" si="51"/>
        <v>-</v>
      </c>
    </row>
    <row r="184" spans="1:12" ht="24" x14ac:dyDescent="0.25">
      <c r="A184" s="91">
        <f>'2024-2 (п. 1-7)'!A107</f>
        <v>3220</v>
      </c>
      <c r="B184" s="91" t="str">
        <f>'2024-2 (п. 1-7)'!B107</f>
        <v>Капітальні трансферти органам державного управління інших рівнів</v>
      </c>
      <c r="C184" s="124" t="str">
        <f t="shared" ref="C184:I184" si="52">C59</f>
        <v>-</v>
      </c>
      <c r="D184" s="124" t="str">
        <f t="shared" si="52"/>
        <v>-</v>
      </c>
      <c r="E184" s="124" t="str">
        <f t="shared" si="52"/>
        <v>-</v>
      </c>
      <c r="F184" s="124" t="str">
        <f t="shared" si="52"/>
        <v>-</v>
      </c>
      <c r="G184" s="124" t="str">
        <f t="shared" si="52"/>
        <v>-</v>
      </c>
      <c r="H184" s="124" t="str">
        <f t="shared" si="52"/>
        <v>-</v>
      </c>
      <c r="I184" s="124" t="str">
        <f t="shared" si="52"/>
        <v>-</v>
      </c>
    </row>
    <row r="185" spans="1:12" ht="36" x14ac:dyDescent="0.25">
      <c r="A185" s="91">
        <f>'2024-2 (п. 1-7)'!A108</f>
        <v>3230</v>
      </c>
      <c r="B185" s="91" t="str">
        <f>'2024-2 (п. 1-7)'!B108</f>
        <v>Капітальні трансферти урядам зарубіжних країн та міжнародним організаціям</v>
      </c>
      <c r="C185" s="124" t="str">
        <f t="shared" ref="C185:I185" si="53">C60</f>
        <v>-</v>
      </c>
      <c r="D185" s="124" t="str">
        <f t="shared" si="53"/>
        <v>-</v>
      </c>
      <c r="E185" s="124" t="str">
        <f t="shared" si="53"/>
        <v>-</v>
      </c>
      <c r="F185" s="124" t="str">
        <f t="shared" si="53"/>
        <v>-</v>
      </c>
      <c r="G185" s="124" t="str">
        <f t="shared" si="53"/>
        <v>-</v>
      </c>
      <c r="H185" s="124" t="str">
        <f t="shared" si="53"/>
        <v>-</v>
      </c>
      <c r="I185" s="124" t="str">
        <f t="shared" si="53"/>
        <v>-</v>
      </c>
    </row>
    <row r="186" spans="1:12" x14ac:dyDescent="0.25">
      <c r="A186" s="91">
        <f>'2024-2 (п. 1-7)'!A109</f>
        <v>3240</v>
      </c>
      <c r="B186" s="91" t="str">
        <f>'2024-2 (п. 1-7)'!B109</f>
        <v>Капітальні трансферти населенню</v>
      </c>
      <c r="C186" s="124" t="str">
        <f t="shared" ref="C186:I186" si="54">C61</f>
        <v>-</v>
      </c>
      <c r="D186" s="124" t="str">
        <f t="shared" si="54"/>
        <v>-</v>
      </c>
      <c r="E186" s="124" t="str">
        <f t="shared" si="54"/>
        <v>-</v>
      </c>
      <c r="F186" s="124" t="str">
        <f t="shared" si="54"/>
        <v>-</v>
      </c>
      <c r="G186" s="124" t="str">
        <f t="shared" si="54"/>
        <v>-</v>
      </c>
      <c r="H186" s="124" t="str">
        <f t="shared" si="54"/>
        <v>-</v>
      </c>
      <c r="I186" s="124" t="str">
        <f t="shared" si="54"/>
        <v>-</v>
      </c>
    </row>
    <row r="187" spans="1:12" x14ac:dyDescent="0.25">
      <c r="A187" s="91"/>
      <c r="B187" s="158" t="str">
        <f>'2024-2 (п. 1-7)'!B110</f>
        <v>УСЬОГО</v>
      </c>
      <c r="C187" s="124" t="str">
        <f t="shared" ref="C187:I187" si="55">C62</f>
        <v>-</v>
      </c>
      <c r="D187" s="124" t="str">
        <f t="shared" si="55"/>
        <v>-</v>
      </c>
      <c r="E187" s="124" t="str">
        <f t="shared" si="55"/>
        <v>-</v>
      </c>
      <c r="F187" s="124" t="str">
        <f t="shared" si="55"/>
        <v>-</v>
      </c>
      <c r="G187" s="124" t="str">
        <f t="shared" si="55"/>
        <v>-</v>
      </c>
      <c r="H187" s="124" t="str">
        <f t="shared" si="55"/>
        <v>-</v>
      </c>
      <c r="I187" s="124" t="str">
        <f t="shared" si="55"/>
        <v>-</v>
      </c>
    </row>
    <row r="188" spans="1:12" s="5" customFormat="1" x14ac:dyDescent="0.25">
      <c r="A188" s="42"/>
      <c r="B188" s="43" t="s">
        <v>99</v>
      </c>
      <c r="C188" s="124" t="str">
        <f t="shared" ref="C188:I188" si="56">C63</f>
        <v>4040100,00</v>
      </c>
      <c r="D188" s="124">
        <f t="shared" si="56"/>
        <v>2661693.0500000003</v>
      </c>
      <c r="E188" s="124" t="str">
        <f t="shared" si="56"/>
        <v>-</v>
      </c>
      <c r="F188" s="124" t="s">
        <v>203</v>
      </c>
      <c r="G188" s="124" t="s">
        <v>203</v>
      </c>
      <c r="H188" s="124" t="str">
        <f t="shared" si="56"/>
        <v>-</v>
      </c>
      <c r="I188" s="124" t="str">
        <f t="shared" si="56"/>
        <v>-</v>
      </c>
    </row>
    <row r="190" spans="1:12" ht="15.6" x14ac:dyDescent="0.3">
      <c r="A190" s="1" t="s">
        <v>148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6" x14ac:dyDescent="0.3">
      <c r="A191" s="161" t="s">
        <v>297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6" x14ac:dyDescent="0.3">
      <c r="A192" s="167" t="s">
        <v>299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</row>
    <row r="193" spans="1:12" ht="15.6" x14ac:dyDescent="0.3">
      <c r="A193" s="167" t="s">
        <v>300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1:12" ht="15.6" x14ac:dyDescent="0.3">
      <c r="A194" s="167" t="s">
        <v>303</v>
      </c>
      <c r="B194" s="180"/>
      <c r="C194" s="180"/>
      <c r="D194" s="180"/>
      <c r="E194" s="180"/>
      <c r="F194" s="180"/>
    </row>
    <row r="195" spans="1:12" ht="30.75" customHeight="1" x14ac:dyDescent="0.3">
      <c r="A195" s="188" t="s">
        <v>163</v>
      </c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</row>
    <row r="196" spans="1:12" ht="15.6" x14ac:dyDescent="0.3">
      <c r="A196" s="179" t="s">
        <v>289</v>
      </c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6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1:12" ht="15.6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</row>
    <row r="200" spans="1:12" ht="18.75" customHeight="1" x14ac:dyDescent="0.25">
      <c r="A200" s="181" t="s">
        <v>14</v>
      </c>
      <c r="B200" s="181"/>
      <c r="C200" s="181"/>
      <c r="D200" s="181"/>
      <c r="G200" s="182" t="s">
        <v>4</v>
      </c>
      <c r="H200" s="182"/>
      <c r="K200" s="183" t="s">
        <v>204</v>
      </c>
      <c r="L200" s="183"/>
    </row>
    <row r="201" spans="1:12" ht="15.6" customHeight="1" x14ac:dyDescent="0.25">
      <c r="A201" s="13"/>
      <c r="G201" s="184" t="s">
        <v>2</v>
      </c>
      <c r="H201" s="184"/>
      <c r="K201" s="184" t="s">
        <v>114</v>
      </c>
      <c r="L201" s="184"/>
    </row>
    <row r="202" spans="1:12" ht="12.75" customHeight="1" x14ac:dyDescent="0.25">
      <c r="A202" s="14"/>
      <c r="G202" s="15"/>
      <c r="K202" s="15"/>
    </row>
    <row r="203" spans="1:12" ht="18.75" customHeight="1" x14ac:dyDescent="0.25">
      <c r="A203" s="181" t="s">
        <v>3</v>
      </c>
      <c r="B203" s="181"/>
      <c r="C203" s="181"/>
      <c r="D203" s="181"/>
      <c r="G203" s="182" t="s">
        <v>4</v>
      </c>
      <c r="H203" s="182"/>
      <c r="K203" s="183" t="s">
        <v>205</v>
      </c>
      <c r="L203" s="183"/>
    </row>
    <row r="204" spans="1:12" ht="15.6" customHeight="1" x14ac:dyDescent="0.25">
      <c r="G204" s="184" t="s">
        <v>2</v>
      </c>
      <c r="H204" s="184"/>
      <c r="K204" s="184" t="s">
        <v>114</v>
      </c>
      <c r="L204" s="184"/>
    </row>
  </sheetData>
  <mergeCells count="32">
    <mergeCell ref="G204:H204"/>
    <mergeCell ref="K204:L204"/>
    <mergeCell ref="G203:H203"/>
    <mergeCell ref="K203:L203"/>
    <mergeCell ref="G201:H201"/>
    <mergeCell ref="K201:L201"/>
    <mergeCell ref="A4:A5"/>
    <mergeCell ref="B4:B5"/>
    <mergeCell ref="C4:C5"/>
    <mergeCell ref="D4:D5"/>
    <mergeCell ref="J4:J5"/>
    <mergeCell ref="E4:E5"/>
    <mergeCell ref="F4:F5"/>
    <mergeCell ref="H4:I4"/>
    <mergeCell ref="G4:G5"/>
    <mergeCell ref="J67:K67"/>
    <mergeCell ref="L67:L68"/>
    <mergeCell ref="A66:A68"/>
    <mergeCell ref="B66:B68"/>
    <mergeCell ref="C66:G66"/>
    <mergeCell ref="I67:I68"/>
    <mergeCell ref="H66:L66"/>
    <mergeCell ref="C67:C68"/>
    <mergeCell ref="D67:D68"/>
    <mergeCell ref="E67:F67"/>
    <mergeCell ref="H67:H68"/>
    <mergeCell ref="G67:G68"/>
    <mergeCell ref="A203:D203"/>
    <mergeCell ref="A195:L195"/>
    <mergeCell ref="A200:D200"/>
    <mergeCell ref="G200:H200"/>
    <mergeCell ref="K200:L200"/>
  </mergeCells>
  <phoneticPr fontId="8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80" orientation="landscape" r:id="rId1"/>
  <headerFooter alignWithMargins="0"/>
  <rowBreaks count="1" manualBreakCount="1">
    <brk id="188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N234"/>
  <sheetViews>
    <sheetView tabSelected="1" view="pageBreakPreview" topLeftCell="A166" zoomScale="90" zoomScaleNormal="80" zoomScaleSheetLayoutView="90" workbookViewId="0">
      <selection activeCell="H18" sqref="H18:I66"/>
    </sheetView>
  </sheetViews>
  <sheetFormatPr defaultRowHeight="13.2" x14ac:dyDescent="0.25"/>
  <cols>
    <col min="1" max="1" width="12.88671875" customWidth="1"/>
    <col min="2" max="3" width="16.33203125" customWidth="1"/>
    <col min="4" max="8" width="14.33203125" customWidth="1"/>
    <col min="9" max="9" width="17.44140625" customWidth="1"/>
    <col min="10" max="10" width="10.109375" customWidth="1"/>
    <col min="13" max="13" width="10.5546875" customWidth="1"/>
    <col min="14" max="14" width="21.6640625" customWidth="1"/>
  </cols>
  <sheetData>
    <row r="1" spans="1:9" ht="21" thickBot="1" x14ac:dyDescent="0.4">
      <c r="A1" s="271" t="s">
        <v>134</v>
      </c>
      <c r="B1" s="271"/>
      <c r="C1" s="271"/>
      <c r="D1" s="271"/>
      <c r="E1" s="271"/>
      <c r="F1" s="271"/>
      <c r="G1" s="271"/>
      <c r="H1" s="271"/>
      <c r="I1" s="271"/>
    </row>
    <row r="2" spans="1:9" ht="11.25" customHeight="1" thickTop="1" x14ac:dyDescent="0.25"/>
    <row r="3" spans="1:9" s="4" customFormat="1" ht="14.25" customHeight="1" x14ac:dyDescent="0.3">
      <c r="A3" s="1" t="s">
        <v>109</v>
      </c>
      <c r="B3" s="272" t="s">
        <v>298</v>
      </c>
      <c r="C3" s="272"/>
      <c r="D3" s="272"/>
      <c r="E3" s="272"/>
      <c r="F3" s="272"/>
      <c r="G3" s="203" t="s">
        <v>184</v>
      </c>
      <c r="H3" s="203"/>
      <c r="I3" s="4">
        <v>24068072</v>
      </c>
    </row>
    <row r="4" spans="1:9" s="4" customFormat="1" ht="50.25" customHeight="1" x14ac:dyDescent="0.25">
      <c r="B4" s="184" t="s">
        <v>13</v>
      </c>
      <c r="C4" s="184"/>
      <c r="D4" s="184"/>
      <c r="E4" s="184"/>
      <c r="F4" s="184"/>
      <c r="G4" s="184" t="s">
        <v>101</v>
      </c>
      <c r="H4" s="184"/>
      <c r="I4" s="51" t="s">
        <v>87</v>
      </c>
    </row>
    <row r="5" spans="1:9" s="4" customFormat="1" ht="9.75" customHeight="1" x14ac:dyDescent="0.3">
      <c r="A5" s="10"/>
    </row>
    <row r="6" spans="1:9" s="4" customFormat="1" ht="15.6" x14ac:dyDescent="0.3">
      <c r="A6" s="1" t="s">
        <v>110</v>
      </c>
      <c r="B6" s="269" t="s">
        <v>208</v>
      </c>
      <c r="C6" s="269"/>
      <c r="D6" s="269"/>
      <c r="E6" s="269"/>
      <c r="F6" s="269"/>
      <c r="G6" s="270">
        <v>1</v>
      </c>
      <c r="H6" s="270"/>
      <c r="I6" s="4">
        <v>24068072</v>
      </c>
    </row>
    <row r="7" spans="1:9" s="4" customFormat="1" ht="94.5" customHeight="1" x14ac:dyDescent="0.25">
      <c r="B7" s="201" t="s">
        <v>111</v>
      </c>
      <c r="C7" s="201"/>
      <c r="D7" s="201"/>
      <c r="E7" s="201"/>
      <c r="F7" s="201"/>
      <c r="G7" s="184" t="s">
        <v>103</v>
      </c>
      <c r="H7" s="184"/>
      <c r="I7" s="51" t="s">
        <v>87</v>
      </c>
    </row>
    <row r="8" spans="1:9" s="4" customFormat="1" ht="10.5" customHeight="1" x14ac:dyDescent="0.3">
      <c r="A8" s="10"/>
    </row>
    <row r="9" spans="1:9" s="4" customFormat="1" ht="113.4" customHeight="1" x14ac:dyDescent="0.3">
      <c r="A9" s="1" t="s">
        <v>106</v>
      </c>
      <c r="B9" s="162">
        <v>110150</v>
      </c>
      <c r="C9" s="163"/>
      <c r="D9" s="263">
        <v>150</v>
      </c>
      <c r="E9" s="263"/>
      <c r="F9" s="172" t="s">
        <v>201</v>
      </c>
      <c r="G9" s="264" t="s">
        <v>209</v>
      </c>
      <c r="H9" s="264"/>
      <c r="I9" s="163">
        <v>5100000000</v>
      </c>
    </row>
    <row r="10" spans="1:9" s="4" customFormat="1" ht="88.2" customHeight="1" x14ac:dyDescent="0.25">
      <c r="A10" s="50"/>
      <c r="B10" s="219" t="s">
        <v>104</v>
      </c>
      <c r="C10" s="219"/>
      <c r="D10" s="219" t="s">
        <v>105</v>
      </c>
      <c r="E10" s="219"/>
      <c r="F10" s="52" t="s">
        <v>107</v>
      </c>
      <c r="G10" s="219" t="s">
        <v>108</v>
      </c>
      <c r="H10" s="219"/>
      <c r="I10" s="51" t="s">
        <v>88</v>
      </c>
    </row>
    <row r="11" spans="1:9" x14ac:dyDescent="0.2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5.6" x14ac:dyDescent="0.3">
      <c r="A12" s="1" t="s">
        <v>84</v>
      </c>
      <c r="B12" s="1"/>
      <c r="C12" s="1"/>
      <c r="D12" s="1"/>
      <c r="E12" s="1"/>
      <c r="F12" s="1"/>
      <c r="G12" s="1"/>
      <c r="H12" s="1"/>
      <c r="I12" s="1"/>
    </row>
    <row r="13" spans="1:9" ht="17.25" customHeight="1" x14ac:dyDescent="0.3">
      <c r="A13" s="188" t="s">
        <v>135</v>
      </c>
      <c r="B13" s="188"/>
      <c r="C13" s="188"/>
      <c r="D13" s="188"/>
      <c r="E13" s="188"/>
      <c r="F13" s="188"/>
      <c r="G13" s="188"/>
      <c r="H13" s="188"/>
      <c r="I13" s="188"/>
    </row>
    <row r="14" spans="1:9" x14ac:dyDescent="0.25">
      <c r="A14" s="44"/>
      <c r="B14" s="44"/>
      <c r="C14" s="44"/>
      <c r="D14" s="44"/>
      <c r="E14" s="44"/>
      <c r="F14" s="44"/>
      <c r="H14" s="44"/>
      <c r="I14" s="11" t="s">
        <v>121</v>
      </c>
    </row>
    <row r="15" spans="1:9" ht="45.75" customHeight="1" x14ac:dyDescent="0.25">
      <c r="A15" s="213" t="s">
        <v>35</v>
      </c>
      <c r="B15" s="265" t="s">
        <v>0</v>
      </c>
      <c r="C15" s="266"/>
      <c r="D15" s="236" t="s">
        <v>141</v>
      </c>
      <c r="E15" s="236" t="s">
        <v>140</v>
      </c>
      <c r="F15" s="236" t="s">
        <v>136</v>
      </c>
      <c r="G15" s="236"/>
      <c r="H15" s="236" t="s">
        <v>123</v>
      </c>
      <c r="I15" s="236"/>
    </row>
    <row r="16" spans="1:9" ht="49.2" customHeight="1" x14ac:dyDescent="0.25">
      <c r="A16" s="214"/>
      <c r="B16" s="267"/>
      <c r="C16" s="268"/>
      <c r="D16" s="236"/>
      <c r="E16" s="236"/>
      <c r="F16" s="19" t="s">
        <v>44</v>
      </c>
      <c r="G16" s="19" t="s">
        <v>50</v>
      </c>
      <c r="H16" s="236"/>
      <c r="I16" s="236"/>
    </row>
    <row r="17" spans="1:9" ht="13.8" thickBot="1" x14ac:dyDescent="0.3">
      <c r="A17" s="166">
        <v>1</v>
      </c>
      <c r="B17" s="255">
        <v>2</v>
      </c>
      <c r="C17" s="256"/>
      <c r="D17" s="120">
        <v>3</v>
      </c>
      <c r="E17" s="120">
        <v>4</v>
      </c>
      <c r="F17" s="120">
        <v>5</v>
      </c>
      <c r="G17" s="120">
        <v>6</v>
      </c>
      <c r="H17" s="257">
        <v>7</v>
      </c>
      <c r="I17" s="258"/>
    </row>
    <row r="18" spans="1:9" ht="25.8" customHeight="1" thickTop="1" x14ac:dyDescent="0.25">
      <c r="A18" s="27" t="str">
        <f>'[1]2023-2 (п.14-15)'!A7</f>
        <v>Х</v>
      </c>
      <c r="B18" s="251" t="str">
        <f>'[1]2023-2 (п.14-15)'!B7</f>
        <v>Видатки та надання кредитів -  усього</v>
      </c>
      <c r="C18" s="252"/>
      <c r="D18" s="102">
        <f>'2024-2 (п.14-15)'!D7</f>
        <v>2661693</v>
      </c>
      <c r="E18" s="102">
        <f>'2024-2 (п.14-15)'!C70</f>
        <v>1538100</v>
      </c>
      <c r="F18" s="102">
        <f>'2024-2 (п.14-15)'!H70</f>
        <v>1432500</v>
      </c>
      <c r="G18" s="27">
        <f>G19</f>
        <v>616376</v>
      </c>
      <c r="H18" s="259" t="s">
        <v>304</v>
      </c>
      <c r="I18" s="260"/>
    </row>
    <row r="19" spans="1:9" ht="25.8" customHeight="1" x14ac:dyDescent="0.25">
      <c r="A19" s="27" t="str">
        <f>'[1]2023-2 (п.14-15)'!A8</f>
        <v>2000</v>
      </c>
      <c r="B19" s="251" t="str">
        <f>'[1]2023-2 (п.14-15)'!B8</f>
        <v>у тому числі:
Поточні видатки</v>
      </c>
      <c r="C19" s="252"/>
      <c r="D19" s="102">
        <f>'2024-2 (п.14-15)'!D8</f>
        <v>2661693.0500000003</v>
      </c>
      <c r="E19" s="102">
        <f>'2024-2 (п.14-15)'!C71</f>
        <v>1534700</v>
      </c>
      <c r="F19" s="102">
        <f>'2024-2 (п.14-15)'!H71</f>
        <v>1432500</v>
      </c>
      <c r="G19" s="27">
        <f>G20+G30+G53</f>
        <v>616376</v>
      </c>
      <c r="H19" s="261"/>
      <c r="I19" s="262"/>
    </row>
    <row r="20" spans="1:9" ht="25.8" customHeight="1" x14ac:dyDescent="0.25">
      <c r="A20" s="27" t="str">
        <f>'[1]2023-2 (п.14-15)'!A9</f>
        <v>2100</v>
      </c>
      <c r="B20" s="251" t="str">
        <f>'[1]2023-2 (п.14-15)'!B9</f>
        <v>Оплата праці і нарахування на заробітну плату</v>
      </c>
      <c r="C20" s="252"/>
      <c r="D20" s="102">
        <f>'2024-2 (п.14-15)'!D9</f>
        <v>2604777.89</v>
      </c>
      <c r="E20" s="102">
        <f>'2024-2 (п.14-15)'!C72</f>
        <v>1499700</v>
      </c>
      <c r="F20" s="102">
        <f>'2024-2 (п.14-15)'!H72</f>
        <v>1138800</v>
      </c>
      <c r="G20" s="27">
        <f>G21+G25</f>
        <v>616376</v>
      </c>
      <c r="H20" s="261"/>
      <c r="I20" s="262"/>
    </row>
    <row r="21" spans="1:9" ht="25.8" customHeight="1" x14ac:dyDescent="0.25">
      <c r="A21" s="27" t="str">
        <f>'[1]2023-2 (п.14-15)'!A10</f>
        <v>2110</v>
      </c>
      <c r="B21" s="251" t="str">
        <f>'[1]2023-2 (п.14-15)'!B10</f>
        <v>Оплата праці</v>
      </c>
      <c r="C21" s="252"/>
      <c r="D21" s="102">
        <f>'2024-2 (п.14-15)'!D10</f>
        <v>2192190.2000000002</v>
      </c>
      <c r="E21" s="102">
        <f>'2024-2 (п.14-15)'!C73</f>
        <v>1229300</v>
      </c>
      <c r="F21" s="102">
        <f>'2024-2 (п.14-15)'!H73</f>
        <v>1138800</v>
      </c>
      <c r="G21" s="27">
        <f>G22</f>
        <v>473820</v>
      </c>
      <c r="H21" s="261"/>
      <c r="I21" s="262"/>
    </row>
    <row r="22" spans="1:9" ht="25.8" customHeight="1" x14ac:dyDescent="0.25">
      <c r="A22" s="27" t="str">
        <f>'[1]2023-2 (п.14-15)'!A11</f>
        <v>2111</v>
      </c>
      <c r="B22" s="251" t="str">
        <f>'[1]2023-2 (п.14-15)'!B11</f>
        <v>Заробітна плата</v>
      </c>
      <c r="C22" s="252"/>
      <c r="D22" s="102">
        <f>'2024-2 (п.14-15)'!D11</f>
        <v>2192190.2000000002</v>
      </c>
      <c r="E22" s="102">
        <f>'2024-2 (п.14-15)'!C74</f>
        <v>1229300</v>
      </c>
      <c r="F22" s="102">
        <f>'2024-2 (п.14-15)'!H74</f>
        <v>1138800</v>
      </c>
      <c r="G22" s="173">
        <f>648030-34592-78866-60752</f>
        <v>473820</v>
      </c>
      <c r="H22" s="261"/>
      <c r="I22" s="262"/>
    </row>
    <row r="23" spans="1:9" ht="25.8" customHeight="1" x14ac:dyDescent="0.25">
      <c r="A23" s="27" t="str">
        <f>'[1]2023-2 (п.14-15)'!A12</f>
        <v>2112</v>
      </c>
      <c r="B23" s="251" t="str">
        <f>'[1]2023-2 (п.14-15)'!B12</f>
        <v>Грошове  забезпечення військовослужбовців</v>
      </c>
      <c r="C23" s="252"/>
      <c r="D23" s="102" t="str">
        <f>'2024-2 (п.14-15)'!D12</f>
        <v>-</v>
      </c>
      <c r="E23" s="102" t="str">
        <f>'2024-2 (п.14-15)'!C75</f>
        <v>-</v>
      </c>
      <c r="F23" s="102" t="str">
        <f>'2024-2 (п.14-15)'!H75</f>
        <v>-</v>
      </c>
      <c r="G23" s="173" t="s">
        <v>203</v>
      </c>
      <c r="H23" s="261"/>
      <c r="I23" s="262"/>
    </row>
    <row r="24" spans="1:9" ht="25.8" customHeight="1" x14ac:dyDescent="0.25">
      <c r="A24" s="27" t="str">
        <f>'[1]2023-2 (п.14-15)'!A13</f>
        <v>2113</v>
      </c>
      <c r="B24" s="251" t="str">
        <f>'[1]2023-2 (п.14-15)'!B13</f>
        <v>Суддівська винагорода</v>
      </c>
      <c r="C24" s="252"/>
      <c r="D24" s="102" t="str">
        <f>'2024-2 (п.14-15)'!D13</f>
        <v>-</v>
      </c>
      <c r="E24" s="102" t="str">
        <f>'2024-2 (п.14-15)'!C76</f>
        <v>-</v>
      </c>
      <c r="F24" s="102" t="str">
        <f>'2024-2 (п.14-15)'!H76</f>
        <v>-</v>
      </c>
      <c r="G24" s="173" t="s">
        <v>203</v>
      </c>
      <c r="H24" s="261"/>
      <c r="I24" s="262"/>
    </row>
    <row r="25" spans="1:9" ht="25.8" customHeight="1" x14ac:dyDescent="0.25">
      <c r="A25" s="27" t="str">
        <f>'[1]2023-2 (п.14-15)'!A14</f>
        <v>2120</v>
      </c>
      <c r="B25" s="251" t="str">
        <f>'[1]2023-2 (п.14-15)'!B14</f>
        <v>Нарахування на оплату праці</v>
      </c>
      <c r="C25" s="252"/>
      <c r="D25" s="102">
        <f>'2024-2 (п.14-15)'!D14</f>
        <v>412587.69</v>
      </c>
      <c r="E25" s="102">
        <f>'2024-2 (п.14-15)'!C77</f>
        <v>270400</v>
      </c>
      <c r="F25" s="102">
        <f>'2024-2 (п.14-15)'!H77</f>
        <v>250536</v>
      </c>
      <c r="G25" s="173">
        <f>142556</f>
        <v>142556</v>
      </c>
      <c r="H25" s="261"/>
      <c r="I25" s="262"/>
    </row>
    <row r="26" spans="1:9" ht="25.8" customHeight="1" x14ac:dyDescent="0.25">
      <c r="A26" s="27" t="str">
        <f>'[1]2023-2 (п.14-15)'!A15</f>
        <v>2200</v>
      </c>
      <c r="B26" s="251" t="str">
        <f>'[1]2023-2 (п.14-15)'!B15</f>
        <v>Використання товарів і послуг</v>
      </c>
      <c r="C26" s="252"/>
      <c r="D26" s="102">
        <f>'2024-2 (п.14-15)'!D15</f>
        <v>56915.16</v>
      </c>
      <c r="E26" s="102">
        <f>'2024-2 (п.14-15)'!C78</f>
        <v>35000</v>
      </c>
      <c r="F26" s="102">
        <f>'2024-2 (п.14-15)'!H78</f>
        <v>37108</v>
      </c>
      <c r="G26" s="27">
        <f>G30</f>
        <v>0</v>
      </c>
      <c r="H26" s="261"/>
      <c r="I26" s="262"/>
    </row>
    <row r="27" spans="1:9" ht="25.8" customHeight="1" x14ac:dyDescent="0.25">
      <c r="A27" s="27" t="str">
        <f>'[1]2023-2 (п.14-15)'!A16</f>
        <v>2210</v>
      </c>
      <c r="B27" s="251" t="str">
        <f>'[1]2023-2 (п.14-15)'!B16</f>
        <v>Предмети, матеріали, обладнання та інвентар</v>
      </c>
      <c r="C27" s="252"/>
      <c r="D27" s="102">
        <f>'2024-2 (п.14-15)'!D16</f>
        <v>1250</v>
      </c>
      <c r="E27" s="102" t="str">
        <f>'2024-2 (п.14-15)'!C79</f>
        <v>-</v>
      </c>
      <c r="F27" s="102" t="str">
        <f>'2024-2 (п.14-15)'!H79</f>
        <v>-</v>
      </c>
      <c r="G27" s="27"/>
      <c r="H27" s="261"/>
      <c r="I27" s="262"/>
    </row>
    <row r="28" spans="1:9" ht="25.8" customHeight="1" x14ac:dyDescent="0.25">
      <c r="A28" s="27" t="str">
        <f>'[1]2023-2 (п.14-15)'!A17</f>
        <v>2220</v>
      </c>
      <c r="B28" s="251" t="str">
        <f>'[1]2023-2 (п.14-15)'!B17</f>
        <v>Медикаменти та перев’язувальні матеріали</v>
      </c>
      <c r="C28" s="252"/>
      <c r="D28" s="102" t="str">
        <f>'2024-2 (п.14-15)'!D17</f>
        <v>-</v>
      </c>
      <c r="E28" s="102" t="str">
        <f>'2024-2 (п.14-15)'!C80</f>
        <v>-</v>
      </c>
      <c r="F28" s="102" t="str">
        <f>'2024-2 (п.14-15)'!H80</f>
        <v>-</v>
      </c>
      <c r="G28" s="27"/>
      <c r="H28" s="261"/>
      <c r="I28" s="262"/>
    </row>
    <row r="29" spans="1:9" ht="25.8" customHeight="1" x14ac:dyDescent="0.25">
      <c r="A29" s="27" t="str">
        <f>'[1]2023-2 (п.14-15)'!A18</f>
        <v>2230</v>
      </c>
      <c r="B29" s="251" t="str">
        <f>'[1]2023-2 (п.14-15)'!B18</f>
        <v>Продукти харчування</v>
      </c>
      <c r="C29" s="252"/>
      <c r="D29" s="102" t="str">
        <f>'2024-2 (п.14-15)'!D18</f>
        <v>-</v>
      </c>
      <c r="E29" s="102" t="str">
        <f>'2024-2 (п.14-15)'!C81</f>
        <v>-</v>
      </c>
      <c r="F29" s="102" t="str">
        <f>'2024-2 (п.14-15)'!H81</f>
        <v>-</v>
      </c>
      <c r="G29" s="27"/>
      <c r="H29" s="261"/>
      <c r="I29" s="262"/>
    </row>
    <row r="30" spans="1:9" ht="25.8" customHeight="1" x14ac:dyDescent="0.25">
      <c r="A30" s="27" t="str">
        <f>'[1]2023-2 (п.14-15)'!A19</f>
        <v>2240</v>
      </c>
      <c r="B30" s="251" t="str">
        <f>'[1]2023-2 (п.14-15)'!B19</f>
        <v>Оплата послуг (крім комунальних)</v>
      </c>
      <c r="C30" s="252"/>
      <c r="D30" s="102">
        <f>'2024-2 (п.14-15)'!D19</f>
        <v>43267.13</v>
      </c>
      <c r="E30" s="102">
        <f>'2024-2 (п.14-15)'!C82</f>
        <v>35000</v>
      </c>
      <c r="F30" s="102">
        <f>'2024-2 (п.14-15)'!H82</f>
        <v>37108</v>
      </c>
      <c r="G30" s="27"/>
      <c r="H30" s="261"/>
      <c r="I30" s="262"/>
    </row>
    <row r="31" spans="1:9" ht="25.8" customHeight="1" x14ac:dyDescent="0.25">
      <c r="A31" s="27" t="str">
        <f>'[1]2023-2 (п.14-15)'!A20</f>
        <v>2250</v>
      </c>
      <c r="B31" s="251" t="str">
        <f>'[1]2023-2 (п.14-15)'!B20</f>
        <v>Видатки на відрядження</v>
      </c>
      <c r="C31" s="252"/>
      <c r="D31" s="102" t="str">
        <f>'2024-2 (п.14-15)'!D20</f>
        <v>-</v>
      </c>
      <c r="E31" s="102" t="str">
        <f>'2024-2 (п.14-15)'!C83</f>
        <v>-</v>
      </c>
      <c r="F31" s="102" t="str">
        <f>'2024-2 (п.14-15)'!H83</f>
        <v>-</v>
      </c>
      <c r="G31" s="27"/>
      <c r="H31" s="261"/>
      <c r="I31" s="262"/>
    </row>
    <row r="32" spans="1:9" ht="25.8" customHeight="1" x14ac:dyDescent="0.25">
      <c r="A32" s="27" t="str">
        <f>'[1]2023-2 (п.14-15)'!A21</f>
        <v>2260</v>
      </c>
      <c r="B32" s="251" t="str">
        <f>'[1]2023-2 (п.14-15)'!B21</f>
        <v>Видатки та заходи спеціального призначення</v>
      </c>
      <c r="C32" s="252"/>
      <c r="D32" s="102" t="str">
        <f>'2024-2 (п.14-15)'!D21</f>
        <v>-</v>
      </c>
      <c r="E32" s="102" t="str">
        <f>'2024-2 (п.14-15)'!C84</f>
        <v>-</v>
      </c>
      <c r="F32" s="102" t="str">
        <f>'2024-2 (п.14-15)'!H84</f>
        <v>-</v>
      </c>
      <c r="G32" s="27"/>
      <c r="H32" s="261"/>
      <c r="I32" s="262"/>
    </row>
    <row r="33" spans="1:9" ht="25.8" customHeight="1" x14ac:dyDescent="0.25">
      <c r="A33" s="27" t="str">
        <f>'[1]2023-2 (п.14-15)'!A22</f>
        <v>2270</v>
      </c>
      <c r="B33" s="251" t="str">
        <f>'[1]2023-2 (п.14-15)'!B22</f>
        <v>Оплата комунальних послуг та енергоносіїв</v>
      </c>
      <c r="C33" s="252"/>
      <c r="D33" s="102">
        <f>'2024-2 (п.14-15)'!D22</f>
        <v>12398.03</v>
      </c>
      <c r="E33" s="102" t="str">
        <f>'2024-2 (п.14-15)'!C85</f>
        <v>-</v>
      </c>
      <c r="F33" s="102" t="str">
        <f>'2024-2 (п.14-15)'!H85</f>
        <v>-</v>
      </c>
      <c r="G33" s="27"/>
      <c r="H33" s="261"/>
      <c r="I33" s="262"/>
    </row>
    <row r="34" spans="1:9" ht="25.8" customHeight="1" x14ac:dyDescent="0.25">
      <c r="A34" s="27" t="str">
        <f>'[1]2023-2 (п.14-15)'!A23</f>
        <v>2271</v>
      </c>
      <c r="B34" s="251" t="str">
        <f>'[1]2023-2 (п.14-15)'!B23</f>
        <v>Оплата теплопостачання</v>
      </c>
      <c r="C34" s="252"/>
      <c r="D34" s="102" t="str">
        <f>'2024-2 (п.14-15)'!D23</f>
        <v>-</v>
      </c>
      <c r="E34" s="102" t="str">
        <f>'2024-2 (п.14-15)'!C86</f>
        <v>-</v>
      </c>
      <c r="F34" s="102" t="str">
        <f>'2024-2 (п.14-15)'!H86</f>
        <v>-</v>
      </c>
      <c r="G34" s="27"/>
      <c r="H34" s="261"/>
      <c r="I34" s="262"/>
    </row>
    <row r="35" spans="1:9" ht="25.8" customHeight="1" x14ac:dyDescent="0.25">
      <c r="A35" s="27" t="str">
        <f>'[1]2023-2 (п.14-15)'!A24</f>
        <v>2272</v>
      </c>
      <c r="B35" s="251" t="str">
        <f>'[1]2023-2 (п.14-15)'!B24</f>
        <v>Оплата водопостачання  та водовідведення</v>
      </c>
      <c r="C35" s="252"/>
      <c r="D35" s="102" t="str">
        <f>'2024-2 (п.14-15)'!D24</f>
        <v>-</v>
      </c>
      <c r="E35" s="102" t="str">
        <f>'2024-2 (п.14-15)'!C87</f>
        <v>-</v>
      </c>
      <c r="F35" s="102" t="str">
        <f>'2024-2 (п.14-15)'!H87</f>
        <v>-</v>
      </c>
      <c r="G35" s="27"/>
      <c r="H35" s="261"/>
      <c r="I35" s="262"/>
    </row>
    <row r="36" spans="1:9" ht="25.8" customHeight="1" x14ac:dyDescent="0.25">
      <c r="A36" s="27" t="str">
        <f>'[1]2023-2 (п.14-15)'!A25</f>
        <v>2273</v>
      </c>
      <c r="B36" s="251" t="str">
        <f>'[1]2023-2 (п.14-15)'!B25</f>
        <v>Оплата електроенергії</v>
      </c>
      <c r="C36" s="252"/>
      <c r="D36" s="102">
        <f>'2024-2 (п.14-15)'!D25</f>
        <v>12398.03</v>
      </c>
      <c r="E36" s="102" t="str">
        <f>'2024-2 (п.14-15)'!C88</f>
        <v>-</v>
      </c>
      <c r="F36" s="102" t="str">
        <f>'2024-2 (п.14-15)'!H88</f>
        <v>-</v>
      </c>
      <c r="G36" s="27"/>
      <c r="H36" s="261"/>
      <c r="I36" s="262"/>
    </row>
    <row r="37" spans="1:9" ht="25.8" customHeight="1" x14ac:dyDescent="0.25">
      <c r="A37" s="27" t="str">
        <f>'[1]2023-2 (п.14-15)'!A26</f>
        <v>2274</v>
      </c>
      <c r="B37" s="251" t="str">
        <f>'[1]2023-2 (п.14-15)'!B26</f>
        <v>Оплата природного газу</v>
      </c>
      <c r="C37" s="252"/>
      <c r="D37" s="102" t="str">
        <f>'2024-2 (п.14-15)'!D26</f>
        <v>-</v>
      </c>
      <c r="E37" s="102" t="str">
        <f>'2024-2 (п.14-15)'!C89</f>
        <v>-</v>
      </c>
      <c r="F37" s="102" t="str">
        <f>'2024-2 (п.14-15)'!H89</f>
        <v>-</v>
      </c>
      <c r="G37" s="27"/>
      <c r="H37" s="261"/>
      <c r="I37" s="262"/>
    </row>
    <row r="38" spans="1:9" ht="25.8" customHeight="1" x14ac:dyDescent="0.25">
      <c r="A38" s="27" t="str">
        <f>'[1]2023-2 (п.14-15)'!A27</f>
        <v>2275</v>
      </c>
      <c r="B38" s="251" t="str">
        <f>'[1]2023-2 (п.14-15)'!B27</f>
        <v>Оплата інших енергоносіїв та інших комунальних послуг</v>
      </c>
      <c r="C38" s="252"/>
      <c r="D38" s="102" t="str">
        <f>'2024-2 (п.14-15)'!D27</f>
        <v>-</v>
      </c>
      <c r="E38" s="102" t="str">
        <f>'2024-2 (п.14-15)'!C90</f>
        <v>-</v>
      </c>
      <c r="F38" s="102" t="str">
        <f>'2024-2 (п.14-15)'!H90</f>
        <v>-</v>
      </c>
      <c r="G38" s="27"/>
      <c r="H38" s="261"/>
      <c r="I38" s="262"/>
    </row>
    <row r="39" spans="1:9" ht="25.8" customHeight="1" x14ac:dyDescent="0.25">
      <c r="A39" s="27" t="str">
        <f>'[1]2023-2 (п.14-15)'!A28</f>
        <v>2276</v>
      </c>
      <c r="B39" s="251" t="str">
        <f>'[1]2023-2 (п.14-15)'!B28</f>
        <v>Оплата енергосервісу</v>
      </c>
      <c r="C39" s="252"/>
      <c r="D39" s="102" t="str">
        <f>'2024-2 (п.14-15)'!D28</f>
        <v>-</v>
      </c>
      <c r="E39" s="102" t="str">
        <f>'2024-2 (п.14-15)'!C91</f>
        <v>-</v>
      </c>
      <c r="F39" s="102" t="str">
        <f>'2024-2 (п.14-15)'!H91</f>
        <v>-</v>
      </c>
      <c r="G39" s="27"/>
      <c r="H39" s="261"/>
      <c r="I39" s="262"/>
    </row>
    <row r="40" spans="1:9" ht="25.8" customHeight="1" x14ac:dyDescent="0.25">
      <c r="A40" s="27" t="str">
        <f>'[1]2023-2 (п.14-15)'!A29</f>
        <v>2280</v>
      </c>
      <c r="B40" s="251" t="str">
        <f>'[1]2023-2 (п.14-15)'!B29</f>
        <v>Дослідження і розробки, окремі заходи по реалізації державних (регіональних) програм</v>
      </c>
      <c r="C40" s="252"/>
      <c r="D40" s="102" t="str">
        <f>'2024-2 (п.14-15)'!D29</f>
        <v>-</v>
      </c>
      <c r="E40" s="102" t="str">
        <f>'2024-2 (п.14-15)'!C92</f>
        <v>-</v>
      </c>
      <c r="F40" s="102" t="str">
        <f>'2024-2 (п.14-15)'!H92</f>
        <v>-</v>
      </c>
      <c r="G40" s="27"/>
      <c r="H40" s="261"/>
      <c r="I40" s="262"/>
    </row>
    <row r="41" spans="1:9" ht="25.8" customHeight="1" x14ac:dyDescent="0.25">
      <c r="A41" s="27" t="str">
        <f>'[1]2023-2 (п.14-15)'!A30</f>
        <v>2281</v>
      </c>
      <c r="B41" s="251" t="str">
        <f>'[1]2023-2 (п.14-15)'!B30</f>
        <v>Дослідження і розробки, окремі заходи розвитку по реалізації державних   (регіональних) програм</v>
      </c>
      <c r="C41" s="252"/>
      <c r="D41" s="102" t="str">
        <f>'2024-2 (п.14-15)'!D30</f>
        <v>-</v>
      </c>
      <c r="E41" s="102" t="str">
        <f>'2024-2 (п.14-15)'!C93</f>
        <v>-</v>
      </c>
      <c r="F41" s="102" t="str">
        <f>'2024-2 (п.14-15)'!H93</f>
        <v>-</v>
      </c>
      <c r="G41" s="27"/>
      <c r="H41" s="261"/>
      <c r="I41" s="262"/>
    </row>
    <row r="42" spans="1:9" ht="25.8" customHeight="1" x14ac:dyDescent="0.25">
      <c r="A42" s="27" t="str">
        <f>'[1]2023-2 (п.14-15)'!A31</f>
        <v>2282</v>
      </c>
      <c r="B42" s="251" t="str">
        <f>'[1]2023-2 (п.14-15)'!B31</f>
        <v>Окремі заходи по реалізації державних (регіональних) програм, не віднесені  до заходів розвитку</v>
      </c>
      <c r="C42" s="252"/>
      <c r="D42" s="102" t="str">
        <f>'2024-2 (п.14-15)'!D31</f>
        <v>-</v>
      </c>
      <c r="E42" s="102" t="str">
        <f>'2024-2 (п.14-15)'!C94</f>
        <v>-</v>
      </c>
      <c r="F42" s="102" t="str">
        <f>'2024-2 (п.14-15)'!H94</f>
        <v>-</v>
      </c>
      <c r="G42" s="27"/>
      <c r="H42" s="261"/>
      <c r="I42" s="262"/>
    </row>
    <row r="43" spans="1:9" ht="25.8" customHeight="1" x14ac:dyDescent="0.25">
      <c r="A43" s="27" t="str">
        <f>'[1]2023-2 (п.14-15)'!A33</f>
        <v>2410</v>
      </c>
      <c r="B43" s="251" t="str">
        <f>'[1]2023-2 (п.14-15)'!B33</f>
        <v>Обслуговування внутрішніх боргових зобов’язань</v>
      </c>
      <c r="C43" s="252"/>
      <c r="D43" s="102" t="str">
        <f>'2024-2 (п.14-15)'!D33</f>
        <v>-</v>
      </c>
      <c r="E43" s="102" t="str">
        <f>'2024-2 (п.14-15)'!C95</f>
        <v>-</v>
      </c>
      <c r="F43" s="102" t="str">
        <f>'2024-2 (п.14-15)'!H95</f>
        <v>-</v>
      </c>
      <c r="G43" s="27"/>
      <c r="H43" s="261"/>
      <c r="I43" s="262"/>
    </row>
    <row r="44" spans="1:9" ht="25.8" customHeight="1" x14ac:dyDescent="0.25">
      <c r="A44" s="27" t="str">
        <f>'[1]2023-2 (п.14-15)'!A34</f>
        <v>2420</v>
      </c>
      <c r="B44" s="251" t="str">
        <f>'[1]2023-2 (п.14-15)'!B34</f>
        <v>Обслуговування зовнішніх боргових зобов’язань</v>
      </c>
      <c r="C44" s="252"/>
      <c r="D44" s="102" t="str">
        <f>'2024-2 (п.14-15)'!D34</f>
        <v>-</v>
      </c>
      <c r="E44" s="102" t="str">
        <f>'2024-2 (п.14-15)'!C96</f>
        <v>-</v>
      </c>
      <c r="F44" s="102" t="str">
        <f>'2024-2 (п.14-15)'!H96</f>
        <v>-</v>
      </c>
      <c r="G44" s="27"/>
      <c r="H44" s="261"/>
      <c r="I44" s="262"/>
    </row>
    <row r="45" spans="1:9" ht="25.8" customHeight="1" x14ac:dyDescent="0.25">
      <c r="A45" s="27" t="str">
        <f>'[1]2023-2 (п.14-15)'!A35</f>
        <v>2600</v>
      </c>
      <c r="B45" s="251" t="str">
        <f>'[1]2023-2 (п.14-15)'!B35</f>
        <v>Поточні трансферти</v>
      </c>
      <c r="C45" s="252"/>
      <c r="D45" s="102" t="str">
        <f>'2024-2 (п.14-15)'!D35</f>
        <v>-</v>
      </c>
      <c r="E45" s="102" t="str">
        <f>'2024-2 (п.14-15)'!C97</f>
        <v>-</v>
      </c>
      <c r="F45" s="102" t="str">
        <f>'2024-2 (п.14-15)'!H97</f>
        <v>-</v>
      </c>
      <c r="G45" s="27"/>
      <c r="H45" s="261"/>
      <c r="I45" s="262"/>
    </row>
    <row r="46" spans="1:9" ht="25.8" customHeight="1" x14ac:dyDescent="0.25">
      <c r="A46" s="27" t="str">
        <f>'[1]2023-2 (п.14-15)'!A36</f>
        <v>2610</v>
      </c>
      <c r="B46" s="251" t="str">
        <f>'[1]2023-2 (п.14-15)'!B36</f>
        <v>Субсидії та поточні трансферти підприємствам (установам, організаціям)</v>
      </c>
      <c r="C46" s="252"/>
      <c r="D46" s="102" t="str">
        <f>'2024-2 (п.14-15)'!D36</f>
        <v>-</v>
      </c>
      <c r="E46" s="102" t="str">
        <f>'2024-2 (п.14-15)'!C98</f>
        <v>-</v>
      </c>
      <c r="F46" s="102" t="str">
        <f>'2024-2 (п.14-15)'!H98</f>
        <v>-</v>
      </c>
      <c r="G46" s="27"/>
      <c r="H46" s="261"/>
      <c r="I46" s="262"/>
    </row>
    <row r="47" spans="1:9" ht="25.8" customHeight="1" x14ac:dyDescent="0.25">
      <c r="A47" s="27" t="str">
        <f>'[1]2023-2 (п.14-15)'!A37</f>
        <v>2620</v>
      </c>
      <c r="B47" s="251" t="str">
        <f>'[1]2023-2 (п.14-15)'!B37</f>
        <v>Поточні трансферти органам державного управління інших рівнів</v>
      </c>
      <c r="C47" s="252"/>
      <c r="D47" s="102" t="str">
        <f>'2024-2 (п.14-15)'!D37</f>
        <v>-</v>
      </c>
      <c r="E47" s="102" t="str">
        <f>'2024-2 (п.14-15)'!C99</f>
        <v>-</v>
      </c>
      <c r="F47" s="102" t="str">
        <f>'2024-2 (п.14-15)'!H99</f>
        <v>-</v>
      </c>
      <c r="G47" s="27"/>
      <c r="H47" s="261"/>
      <c r="I47" s="262"/>
    </row>
    <row r="48" spans="1:9" ht="25.8" customHeight="1" x14ac:dyDescent="0.25">
      <c r="A48" s="27" t="str">
        <f>'[1]2023-2 (п.14-15)'!A38</f>
        <v>2630</v>
      </c>
      <c r="B48" s="251" t="str">
        <f>'[1]2023-2 (п.14-15)'!B38</f>
        <v>Поточні трансферти  урядам іноземних держав та міжнародним організаціям</v>
      </c>
      <c r="C48" s="252"/>
      <c r="D48" s="102" t="str">
        <f>'2024-2 (п.14-15)'!D38</f>
        <v>-</v>
      </c>
      <c r="E48" s="102" t="str">
        <f>'2024-2 (п.14-15)'!C100</f>
        <v>-</v>
      </c>
      <c r="F48" s="102" t="str">
        <f>'2024-2 (п.14-15)'!H100</f>
        <v>-</v>
      </c>
      <c r="G48" s="27"/>
      <c r="H48" s="261"/>
      <c r="I48" s="262"/>
    </row>
    <row r="49" spans="1:9" ht="25.8" customHeight="1" x14ac:dyDescent="0.25">
      <c r="A49" s="27" t="str">
        <f>'[1]2023-2 (п.14-15)'!A39</f>
        <v>2700</v>
      </c>
      <c r="B49" s="251" t="str">
        <f>'[1]2023-2 (п.14-15)'!B39</f>
        <v>Соціальне забезпечення</v>
      </c>
      <c r="C49" s="252"/>
      <c r="D49" s="102" t="str">
        <f>'2024-2 (п.14-15)'!D39</f>
        <v>-</v>
      </c>
      <c r="E49" s="102" t="str">
        <f>'2024-2 (п.14-15)'!C101</f>
        <v>-</v>
      </c>
      <c r="F49" s="102" t="str">
        <f>'2024-2 (п.14-15)'!H101</f>
        <v>-</v>
      </c>
      <c r="G49" s="27"/>
      <c r="H49" s="261"/>
      <c r="I49" s="262"/>
    </row>
    <row r="50" spans="1:9" ht="25.8" customHeight="1" x14ac:dyDescent="0.25">
      <c r="A50" s="27" t="str">
        <f>'[1]2023-2 (п.14-15)'!A40</f>
        <v>2710</v>
      </c>
      <c r="B50" s="251" t="str">
        <f>'[1]2023-2 (п.14-15)'!B40</f>
        <v>Виплата пенсій і допомоги</v>
      </c>
      <c r="C50" s="252"/>
      <c r="D50" s="102" t="str">
        <f>'2024-2 (п.14-15)'!D40</f>
        <v>-</v>
      </c>
      <c r="E50" s="102" t="str">
        <f>'2024-2 (п.14-15)'!C102</f>
        <v>-</v>
      </c>
      <c r="F50" s="102" t="str">
        <f>'2024-2 (п.14-15)'!H102</f>
        <v>-</v>
      </c>
      <c r="G50" s="27"/>
      <c r="H50" s="261"/>
      <c r="I50" s="262"/>
    </row>
    <row r="51" spans="1:9" ht="25.8" customHeight="1" x14ac:dyDescent="0.25">
      <c r="A51" s="27" t="str">
        <f>'[1]2023-2 (п.14-15)'!A41</f>
        <v>2720</v>
      </c>
      <c r="B51" s="251" t="str">
        <f>'[1]2023-2 (п.14-15)'!B41</f>
        <v>Стипендії</v>
      </c>
      <c r="C51" s="252"/>
      <c r="D51" s="102" t="s">
        <v>203</v>
      </c>
      <c r="E51" s="102" t="s">
        <v>203</v>
      </c>
      <c r="F51" s="102" t="s">
        <v>203</v>
      </c>
      <c r="G51" s="27"/>
      <c r="H51" s="261"/>
      <c r="I51" s="262"/>
    </row>
    <row r="52" spans="1:9" ht="25.8" customHeight="1" x14ac:dyDescent="0.25">
      <c r="A52" s="27" t="str">
        <f>'[1]2023-2 (п.14-15)'!A42</f>
        <v>2730</v>
      </c>
      <c r="B52" s="251" t="str">
        <f>'[1]2023-2 (п.14-15)'!B42</f>
        <v>Інші виплати населенню</v>
      </c>
      <c r="C52" s="252"/>
      <c r="D52" s="102" t="str">
        <f>'2024-2 (п.14-15)'!D42</f>
        <v>-</v>
      </c>
      <c r="E52" s="102" t="s">
        <v>203</v>
      </c>
      <c r="F52" s="102" t="s">
        <v>203</v>
      </c>
      <c r="G52" s="27"/>
      <c r="H52" s="261"/>
      <c r="I52" s="262"/>
    </row>
    <row r="53" spans="1:9" ht="25.8" customHeight="1" x14ac:dyDescent="0.25">
      <c r="A53" s="27" t="str">
        <f>'[1]2023-2 (п.14-15)'!A43</f>
        <v>2800</v>
      </c>
      <c r="B53" s="251" t="str">
        <f>'[1]2023-2 (п.14-15)'!B43</f>
        <v>Інші поточні видатки</v>
      </c>
      <c r="C53" s="252"/>
      <c r="D53" s="102" t="str">
        <f>'2024-2 (п.14-15)'!D43</f>
        <v>-</v>
      </c>
      <c r="E53" s="102">
        <v>3400</v>
      </c>
      <c r="F53" s="102">
        <f>3400+2656</f>
        <v>6056</v>
      </c>
      <c r="G53" s="27"/>
      <c r="H53" s="261"/>
      <c r="I53" s="262"/>
    </row>
    <row r="54" spans="1:9" ht="25.8" customHeight="1" x14ac:dyDescent="0.25">
      <c r="A54" s="27">
        <f>'[1]2023-2 (п.14-15)'!A44</f>
        <v>3110</v>
      </c>
      <c r="B54" s="251" t="str">
        <f>'[1]2023-2 (п.14-15)'!B44</f>
        <v>Придбання обладнання і предметів довгострокового  користування</v>
      </c>
      <c r="C54" s="252"/>
      <c r="D54" s="102" t="str">
        <f>'2024-2 (п.14-15)'!D44</f>
        <v>-</v>
      </c>
      <c r="E54" s="102" t="str">
        <f>'2024-2 (п.14-15)'!C106</f>
        <v>-</v>
      </c>
      <c r="F54" s="102" t="str">
        <f>'2024-2 (п.14-15)'!H106</f>
        <v>-</v>
      </c>
      <c r="G54" s="27"/>
      <c r="H54" s="261"/>
      <c r="I54" s="262"/>
    </row>
    <row r="55" spans="1:9" ht="25.8" customHeight="1" x14ac:dyDescent="0.25">
      <c r="A55" s="27">
        <f>'[1]2023-2 (п.14-15)'!A45</f>
        <v>3120</v>
      </c>
      <c r="B55" s="251" t="str">
        <f>'[1]2023-2 (п.14-15)'!B45</f>
        <v>Капітальне будівництво (придбання)</v>
      </c>
      <c r="C55" s="252"/>
      <c r="D55" s="102" t="str">
        <f>'2024-2 (п.14-15)'!D45</f>
        <v>-</v>
      </c>
      <c r="E55" s="102" t="str">
        <f>'2024-2 (п.14-15)'!C107</f>
        <v>-</v>
      </c>
      <c r="F55" s="102" t="str">
        <f>'2024-2 (п.14-15)'!H107</f>
        <v>-</v>
      </c>
      <c r="G55" s="27"/>
      <c r="H55" s="261"/>
      <c r="I55" s="262"/>
    </row>
    <row r="56" spans="1:9" ht="25.8" customHeight="1" x14ac:dyDescent="0.25">
      <c r="A56" s="27">
        <f>'[1]2023-2 (п.14-15)'!A46</f>
        <v>3121</v>
      </c>
      <c r="B56" s="251" t="str">
        <f>'[1]2023-2 (п.14-15)'!B46</f>
        <v>Капітальне будівництво (придбання) житла</v>
      </c>
      <c r="C56" s="252"/>
      <c r="D56" s="102" t="str">
        <f>'2024-2 (п.14-15)'!D46</f>
        <v>-</v>
      </c>
      <c r="E56" s="102" t="str">
        <f>'2024-2 (п.14-15)'!C108</f>
        <v>-</v>
      </c>
      <c r="F56" s="102" t="str">
        <f>'2024-2 (п.14-15)'!H108</f>
        <v>-</v>
      </c>
      <c r="G56" s="27"/>
      <c r="H56" s="261"/>
      <c r="I56" s="262"/>
    </row>
    <row r="57" spans="1:9" ht="25.8" customHeight="1" x14ac:dyDescent="0.25">
      <c r="A57" s="27">
        <f>'[1]2023-2 (п.14-15)'!A47</f>
        <v>3122</v>
      </c>
      <c r="B57" s="251" t="str">
        <f>'[1]2023-2 (п.14-15)'!B47</f>
        <v>Капітальне будівництво (придбання) інших об'єктів</v>
      </c>
      <c r="C57" s="252"/>
      <c r="D57" s="102" t="str">
        <f>'2024-2 (п.14-15)'!D47</f>
        <v>-</v>
      </c>
      <c r="E57" s="102" t="str">
        <f>'2024-2 (п.14-15)'!C109</f>
        <v>-</v>
      </c>
      <c r="F57" s="102" t="str">
        <f>'2024-2 (п.14-15)'!H109</f>
        <v>-</v>
      </c>
      <c r="G57" s="27"/>
      <c r="H57" s="261"/>
      <c r="I57" s="262"/>
    </row>
    <row r="58" spans="1:9" ht="25.8" customHeight="1" x14ac:dyDescent="0.25">
      <c r="A58" s="27">
        <f>'[1]2023-2 (п.14-15)'!A48</f>
        <v>3130</v>
      </c>
      <c r="B58" s="251" t="str">
        <f>'[1]2023-2 (п.14-15)'!B48</f>
        <v>Капітальний ремонт</v>
      </c>
      <c r="C58" s="252"/>
      <c r="D58" s="102" t="str">
        <f>'2024-2 (п.14-15)'!D48</f>
        <v>-</v>
      </c>
      <c r="E58" s="102" t="str">
        <f>'2024-2 (п.14-15)'!C110</f>
        <v>-</v>
      </c>
      <c r="F58" s="102" t="str">
        <f>'2024-2 (п.14-15)'!H110</f>
        <v>-</v>
      </c>
      <c r="G58" s="27"/>
      <c r="H58" s="261"/>
      <c r="I58" s="262"/>
    </row>
    <row r="59" spans="1:9" ht="25.8" customHeight="1" x14ac:dyDescent="0.25">
      <c r="A59" s="27">
        <f>'[1]2023-2 (п.14-15)'!A49</f>
        <v>3131</v>
      </c>
      <c r="B59" s="251" t="str">
        <f>'[1]2023-2 (п.14-15)'!B49</f>
        <v>Капітальний ремонт житлового фонду (приміщень)</v>
      </c>
      <c r="C59" s="252"/>
      <c r="D59" s="102" t="str">
        <f>'2024-2 (п.14-15)'!D49</f>
        <v>-</v>
      </c>
      <c r="E59" s="102" t="str">
        <f>'2024-2 (п.14-15)'!C111</f>
        <v>-</v>
      </c>
      <c r="F59" s="102" t="str">
        <f>'2024-2 (п.14-15)'!H111</f>
        <v>-</v>
      </c>
      <c r="G59" s="27"/>
      <c r="H59" s="261"/>
      <c r="I59" s="262"/>
    </row>
    <row r="60" spans="1:9" ht="25.8" customHeight="1" x14ac:dyDescent="0.25">
      <c r="A60" s="27">
        <f>'[1]2023-2 (п.14-15)'!A50</f>
        <v>3132</v>
      </c>
      <c r="B60" s="251" t="str">
        <f>'[1]2023-2 (п.14-15)'!B50</f>
        <v>Капітальний ремонт інших об'єктів</v>
      </c>
      <c r="C60" s="252"/>
      <c r="D60" s="102" t="str">
        <f>'2024-2 (п.14-15)'!D50</f>
        <v>-</v>
      </c>
      <c r="E60" s="102" t="str">
        <f>'2024-2 (п.14-15)'!C112</f>
        <v>-</v>
      </c>
      <c r="F60" s="102" t="str">
        <f>'2024-2 (п.14-15)'!H112</f>
        <v>-</v>
      </c>
      <c r="G60" s="27"/>
      <c r="H60" s="261"/>
      <c r="I60" s="262"/>
    </row>
    <row r="61" spans="1:9" ht="25.8" customHeight="1" x14ac:dyDescent="0.25">
      <c r="A61" s="27">
        <f>'[1]2023-2 (п.14-15)'!A51</f>
        <v>3140</v>
      </c>
      <c r="B61" s="251" t="str">
        <f>'[1]2023-2 (п.14-15)'!B51</f>
        <v>Реконструкція та реставрація</v>
      </c>
      <c r="C61" s="252"/>
      <c r="D61" s="102" t="str">
        <f>'2024-2 (п.14-15)'!D51</f>
        <v>-</v>
      </c>
      <c r="E61" s="102" t="str">
        <f>'2024-2 (п.14-15)'!C113</f>
        <v>-</v>
      </c>
      <c r="F61" s="102" t="str">
        <f>'2024-2 (п.14-15)'!H113</f>
        <v>-</v>
      </c>
      <c r="G61" s="27"/>
      <c r="H61" s="261"/>
      <c r="I61" s="262"/>
    </row>
    <row r="62" spans="1:9" ht="25.8" customHeight="1" x14ac:dyDescent="0.25">
      <c r="A62" s="27">
        <f>'[1]2023-2 (п.14-15)'!A52</f>
        <v>3141</v>
      </c>
      <c r="B62" s="251" t="str">
        <f>'[1]2023-2 (п.14-15)'!B52</f>
        <v>Реконструкція житлового фонду (приміщень)</v>
      </c>
      <c r="C62" s="252"/>
      <c r="D62" s="102" t="str">
        <f>'2024-2 (п.14-15)'!D52</f>
        <v>-</v>
      </c>
      <c r="E62" s="102" t="str">
        <f>'2024-2 (п.14-15)'!C114</f>
        <v>-</v>
      </c>
      <c r="F62" s="102" t="str">
        <f>'2024-2 (п.14-15)'!H114</f>
        <v>-</v>
      </c>
      <c r="G62" s="27"/>
      <c r="H62" s="261"/>
      <c r="I62" s="262"/>
    </row>
    <row r="63" spans="1:9" ht="25.8" customHeight="1" x14ac:dyDescent="0.25">
      <c r="A63" s="27">
        <f>'[1]2023-2 (п.14-15)'!A53</f>
        <v>3142</v>
      </c>
      <c r="B63" s="251" t="str">
        <f>'[1]2023-2 (п.14-15)'!B53</f>
        <v>Реконструкція та реставрація інших об'єктів</v>
      </c>
      <c r="C63" s="252"/>
      <c r="D63" s="102" t="str">
        <f>'2024-2 (п.14-15)'!D53</f>
        <v>-</v>
      </c>
      <c r="E63" s="102" t="str">
        <f>'2024-2 (п.14-15)'!C115</f>
        <v>-</v>
      </c>
      <c r="F63" s="102" t="str">
        <f>'2024-2 (п.14-15)'!H115</f>
        <v>-</v>
      </c>
      <c r="G63" s="27"/>
      <c r="H63" s="261"/>
      <c r="I63" s="262"/>
    </row>
    <row r="64" spans="1:9" ht="25.8" customHeight="1" x14ac:dyDescent="0.25">
      <c r="A64" s="27">
        <f>'[1]2023-2 (п.14-15)'!A54</f>
        <v>3143</v>
      </c>
      <c r="B64" s="251" t="str">
        <f>'[1]2023-2 (п.14-15)'!B54</f>
        <v>Реставрація пам'яток культури, історії та архітектури</v>
      </c>
      <c r="C64" s="252"/>
      <c r="D64" s="102" t="str">
        <f>'2024-2 (п.14-15)'!D54</f>
        <v>-</v>
      </c>
      <c r="E64" s="102" t="str">
        <f>'2024-2 (п.14-15)'!C116</f>
        <v>-</v>
      </c>
      <c r="F64" s="102" t="str">
        <f>'2024-2 (п.14-15)'!H116</f>
        <v>-</v>
      </c>
      <c r="G64" s="27"/>
      <c r="H64" s="261"/>
      <c r="I64" s="262"/>
    </row>
    <row r="65" spans="1:9" ht="25.8" customHeight="1" x14ac:dyDescent="0.25">
      <c r="A65" s="8"/>
      <c r="B65" s="273" t="s">
        <v>99</v>
      </c>
      <c r="C65" s="273"/>
      <c r="D65" s="102">
        <f>D18</f>
        <v>2661693</v>
      </c>
      <c r="E65" s="102">
        <f>E18</f>
        <v>1538100</v>
      </c>
      <c r="F65" s="102">
        <f>F18</f>
        <v>1432500</v>
      </c>
      <c r="G65" s="27">
        <f>SUM(G22+G25+G30+G53)</f>
        <v>616376</v>
      </c>
      <c r="H65" s="261"/>
      <c r="I65" s="262"/>
    </row>
    <row r="66" spans="1:9" ht="31.95" customHeight="1" x14ac:dyDescent="0.3">
      <c r="A66" s="254" t="s">
        <v>82</v>
      </c>
      <c r="B66" s="254"/>
      <c r="C66" s="254"/>
      <c r="D66" s="254"/>
      <c r="E66" s="254"/>
      <c r="F66" s="254"/>
      <c r="G66" s="59"/>
      <c r="H66" s="261"/>
      <c r="I66" s="262"/>
    </row>
    <row r="67" spans="1:9" ht="69.75" customHeight="1" x14ac:dyDescent="0.25">
      <c r="A67" s="19" t="s">
        <v>33</v>
      </c>
      <c r="B67" s="19" t="s">
        <v>0</v>
      </c>
      <c r="C67" s="19" t="s">
        <v>22</v>
      </c>
      <c r="D67" s="19" t="s">
        <v>23</v>
      </c>
      <c r="E67" s="19" t="s">
        <v>137</v>
      </c>
      <c r="F67" s="19" t="s">
        <v>138</v>
      </c>
    </row>
    <row r="68" spans="1:9" ht="13.8" thickBot="1" x14ac:dyDescent="0.3">
      <c r="A68" s="25">
        <v>1</v>
      </c>
      <c r="B68" s="41">
        <v>2</v>
      </c>
      <c r="C68" s="25">
        <v>3</v>
      </c>
      <c r="D68" s="41">
        <v>4</v>
      </c>
      <c r="E68" s="25">
        <v>5</v>
      </c>
      <c r="F68" s="25">
        <v>6</v>
      </c>
    </row>
    <row r="69" spans="1:9" ht="79.8" thickTop="1" x14ac:dyDescent="0.25">
      <c r="A69" s="134">
        <v>1</v>
      </c>
      <c r="B69" s="129" t="s">
        <v>283</v>
      </c>
      <c r="C69" s="130" t="s">
        <v>284</v>
      </c>
      <c r="D69" s="130"/>
      <c r="E69" s="102"/>
      <c r="F69" s="102"/>
    </row>
    <row r="70" spans="1:9" x14ac:dyDescent="0.25">
      <c r="A70" s="134"/>
      <c r="B70" s="129" t="s">
        <v>24</v>
      </c>
      <c r="C70" s="129"/>
      <c r="D70" s="129"/>
      <c r="E70" s="27"/>
      <c r="F70" s="27"/>
    </row>
    <row r="71" spans="1:9" ht="26.4" x14ac:dyDescent="0.25">
      <c r="A71" s="134"/>
      <c r="B71" s="131" t="s">
        <v>188</v>
      </c>
      <c r="C71" s="90" t="s">
        <v>195</v>
      </c>
      <c r="D71" s="90" t="s">
        <v>285</v>
      </c>
      <c r="E71" s="130">
        <v>65</v>
      </c>
      <c r="F71" s="130">
        <v>65</v>
      </c>
    </row>
    <row r="72" spans="1:9" x14ac:dyDescent="0.25">
      <c r="A72" s="134"/>
      <c r="B72" s="129" t="s">
        <v>25</v>
      </c>
      <c r="C72" s="129"/>
      <c r="D72" s="129"/>
      <c r="E72" s="130"/>
      <c r="F72" s="130"/>
    </row>
    <row r="73" spans="1:9" hidden="1" x14ac:dyDescent="0.25">
      <c r="A73" s="134"/>
      <c r="B73" s="131"/>
      <c r="C73" s="90"/>
      <c r="D73" s="90"/>
      <c r="E73" s="130"/>
      <c r="F73" s="130"/>
    </row>
    <row r="74" spans="1:9" ht="79.2" x14ac:dyDescent="0.25">
      <c r="A74" s="134"/>
      <c r="B74" s="131" t="s">
        <v>189</v>
      </c>
      <c r="C74" s="90" t="s">
        <v>196</v>
      </c>
      <c r="D74" s="90" t="s">
        <v>286</v>
      </c>
      <c r="E74" s="130">
        <v>200</v>
      </c>
      <c r="F74" s="130">
        <v>200</v>
      </c>
    </row>
    <row r="75" spans="1:9" hidden="1" x14ac:dyDescent="0.25">
      <c r="A75" s="134"/>
      <c r="B75" s="168"/>
      <c r="C75" s="90"/>
      <c r="D75" s="90"/>
      <c r="E75" s="130"/>
      <c r="F75" s="130"/>
    </row>
    <row r="76" spans="1:9" ht="36" hidden="1" x14ac:dyDescent="0.25">
      <c r="A76" s="134"/>
      <c r="B76" s="132" t="s">
        <v>63</v>
      </c>
      <c r="C76" s="89" t="s">
        <v>203</v>
      </c>
      <c r="D76" s="89" t="s">
        <v>203</v>
      </c>
      <c r="E76" s="89"/>
      <c r="F76" s="89"/>
    </row>
    <row r="77" spans="1:9" x14ac:dyDescent="0.25">
      <c r="A77" s="134"/>
      <c r="B77" s="129" t="s">
        <v>26</v>
      </c>
      <c r="C77" s="129"/>
      <c r="D77" s="129"/>
      <c r="E77" s="130"/>
      <c r="F77" s="130"/>
    </row>
    <row r="78" spans="1:9" ht="39.6" x14ac:dyDescent="0.25">
      <c r="A78" s="134"/>
      <c r="B78" s="131" t="s">
        <v>190</v>
      </c>
      <c r="C78" s="90" t="s">
        <v>197</v>
      </c>
      <c r="D78" s="90" t="s">
        <v>287</v>
      </c>
      <c r="E78" s="176">
        <f>F18/E71/1000</f>
        <v>22.03846153846154</v>
      </c>
      <c r="F78" s="176">
        <f>(E18+G18)/F71/1000</f>
        <v>33.145784615384621</v>
      </c>
    </row>
    <row r="79" spans="1:9" ht="105.6" x14ac:dyDescent="0.25">
      <c r="A79" s="134"/>
      <c r="B79" s="131" t="s">
        <v>191</v>
      </c>
      <c r="C79" s="90" t="s">
        <v>196</v>
      </c>
      <c r="D79" s="90" t="s">
        <v>287</v>
      </c>
      <c r="E79" s="170">
        <f>E74/E71</f>
        <v>3.0769230769230771</v>
      </c>
      <c r="F79" s="170">
        <f>F74/F71</f>
        <v>3.0769230769230771</v>
      </c>
    </row>
    <row r="80" spans="1:9" ht="36" hidden="1" x14ac:dyDescent="0.25">
      <c r="A80" s="134"/>
      <c r="B80" s="132" t="s">
        <v>63</v>
      </c>
      <c r="C80" s="89" t="s">
        <v>203</v>
      </c>
      <c r="D80" s="89" t="s">
        <v>203</v>
      </c>
      <c r="E80" s="89"/>
      <c r="F80" s="89"/>
    </row>
    <row r="81" spans="1:14" x14ac:dyDescent="0.25">
      <c r="A81" s="134"/>
      <c r="B81" s="129" t="s">
        <v>27</v>
      </c>
      <c r="C81" s="129"/>
      <c r="D81" s="129"/>
      <c r="E81" s="130"/>
      <c r="F81" s="130"/>
    </row>
    <row r="82" spans="1:14" ht="55.2" x14ac:dyDescent="0.25">
      <c r="A82" s="134"/>
      <c r="B82" s="133" t="s">
        <v>192</v>
      </c>
      <c r="C82" s="90" t="s">
        <v>198</v>
      </c>
      <c r="D82" s="90" t="s">
        <v>287</v>
      </c>
      <c r="E82" s="130">
        <v>100</v>
      </c>
      <c r="F82" s="130">
        <v>100</v>
      </c>
    </row>
    <row r="83" spans="1:14" ht="69" x14ac:dyDescent="0.25">
      <c r="A83" s="151"/>
      <c r="B83" s="133" t="s">
        <v>193</v>
      </c>
      <c r="C83" s="90" t="s">
        <v>198</v>
      </c>
      <c r="D83" s="90" t="s">
        <v>287</v>
      </c>
      <c r="E83" s="130">
        <v>100</v>
      </c>
      <c r="F83" s="130">
        <v>100</v>
      </c>
    </row>
    <row r="84" spans="1:14" ht="36" hidden="1" x14ac:dyDescent="0.25">
      <c r="A84" s="151"/>
      <c r="B84" s="132" t="s">
        <v>63</v>
      </c>
      <c r="C84" s="89" t="s">
        <v>203</v>
      </c>
      <c r="D84" s="89" t="s">
        <v>203</v>
      </c>
      <c r="E84" s="89"/>
      <c r="F84" s="89"/>
    </row>
    <row r="85" spans="1:14" ht="39.6" customHeight="1" x14ac:dyDescent="0.3">
      <c r="A85" s="188" t="s">
        <v>139</v>
      </c>
      <c r="B85" s="188"/>
      <c r="C85" s="188"/>
      <c r="D85" s="188"/>
      <c r="E85" s="188"/>
      <c r="F85" s="188"/>
      <c r="G85" s="188"/>
      <c r="H85" s="188"/>
      <c r="I85" s="188"/>
      <c r="J85" s="59"/>
      <c r="K85" s="59"/>
      <c r="L85" s="59"/>
      <c r="M85" s="59"/>
      <c r="N85" s="59"/>
    </row>
    <row r="86" spans="1:14" ht="15.6" x14ac:dyDescent="0.3">
      <c r="A86" s="276" t="s">
        <v>301</v>
      </c>
      <c r="B86" s="277"/>
      <c r="C86" s="277"/>
      <c r="D86" s="277"/>
      <c r="E86" s="277"/>
      <c r="F86" s="277"/>
      <c r="G86" s="277"/>
      <c r="H86" s="277"/>
      <c r="I86" s="277"/>
      <c r="J86" s="61"/>
      <c r="K86" s="61"/>
      <c r="L86" s="61"/>
      <c r="M86" s="61"/>
      <c r="N86" s="61"/>
    </row>
    <row r="87" spans="1:14" ht="55.2" customHeight="1" x14ac:dyDescent="0.3">
      <c r="A87" s="228"/>
      <c r="B87" s="228"/>
      <c r="C87" s="228"/>
      <c r="D87" s="228"/>
      <c r="E87" s="228"/>
      <c r="F87" s="228"/>
      <c r="G87" s="228"/>
      <c r="H87" s="228"/>
      <c r="I87" s="228"/>
      <c r="J87" s="61"/>
      <c r="K87" s="61"/>
      <c r="L87" s="61"/>
      <c r="M87" s="61"/>
      <c r="N87" s="61"/>
    </row>
    <row r="88" spans="1:14" ht="15.6" x14ac:dyDescent="0.3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x14ac:dyDescent="0.25">
      <c r="A89" s="44"/>
      <c r="B89" s="44"/>
      <c r="C89" s="44"/>
      <c r="D89" s="44"/>
      <c r="E89" s="44"/>
      <c r="F89" s="44"/>
      <c r="G89" s="11"/>
    </row>
    <row r="90" spans="1:14" s="5" customFormat="1" ht="13.2" customHeight="1" x14ac:dyDescent="0.25">
      <c r="A90" s="56" t="s">
        <v>99</v>
      </c>
      <c r="B90" s="274"/>
      <c r="C90" s="275"/>
      <c r="D90" s="9"/>
      <c r="E90" s="9"/>
      <c r="F90" s="9"/>
      <c r="G90" s="9"/>
    </row>
    <row r="91" spans="1:14" s="5" customFormat="1" ht="13.2" customHeight="1" x14ac:dyDescent="0.25">
      <c r="A91" s="60"/>
      <c r="B91" s="62"/>
      <c r="C91" s="62"/>
      <c r="D91" s="60"/>
      <c r="E91" s="60"/>
      <c r="F91" s="60"/>
      <c r="G91" s="60"/>
    </row>
    <row r="92" spans="1:14" ht="17.25" customHeight="1" x14ac:dyDescent="0.3">
      <c r="A92" s="188" t="s">
        <v>180</v>
      </c>
      <c r="B92" s="188"/>
      <c r="C92" s="188"/>
      <c r="D92" s="188"/>
      <c r="E92" s="188"/>
      <c r="F92" s="188"/>
      <c r="G92" s="188"/>
      <c r="H92" s="188"/>
      <c r="I92" s="188"/>
    </row>
    <row r="93" spans="1:14" x14ac:dyDescent="0.25">
      <c r="A93" s="44"/>
      <c r="B93" s="44"/>
      <c r="C93" s="44"/>
      <c r="D93" s="44"/>
      <c r="E93" s="44"/>
      <c r="F93" s="44"/>
      <c r="H93" s="44"/>
      <c r="I93" s="11" t="s">
        <v>121</v>
      </c>
    </row>
    <row r="94" spans="1:14" ht="45.75" customHeight="1" x14ac:dyDescent="0.25">
      <c r="A94" s="213" t="s">
        <v>35</v>
      </c>
      <c r="B94" s="265" t="s">
        <v>0</v>
      </c>
      <c r="C94" s="266"/>
      <c r="D94" s="236" t="s">
        <v>124</v>
      </c>
      <c r="E94" s="236"/>
      <c r="F94" s="236" t="s">
        <v>130</v>
      </c>
      <c r="G94" s="236"/>
      <c r="H94" s="236" t="s">
        <v>133</v>
      </c>
      <c r="I94" s="236"/>
    </row>
    <row r="95" spans="1:14" ht="49.2" customHeight="1" x14ac:dyDescent="0.25">
      <c r="A95" s="214"/>
      <c r="B95" s="267"/>
      <c r="C95" s="268"/>
      <c r="D95" s="19" t="s">
        <v>49</v>
      </c>
      <c r="E95" s="19" t="s">
        <v>50</v>
      </c>
      <c r="F95" s="19" t="s">
        <v>49</v>
      </c>
      <c r="G95" s="19" t="s">
        <v>50</v>
      </c>
      <c r="H95" s="236"/>
      <c r="I95" s="236"/>
    </row>
    <row r="96" spans="1:14" ht="13.8" thickBot="1" x14ac:dyDescent="0.3">
      <c r="A96" s="166">
        <v>1</v>
      </c>
      <c r="B96" s="255">
        <v>2</v>
      </c>
      <c r="C96" s="256"/>
      <c r="D96" s="152">
        <v>3</v>
      </c>
      <c r="E96" s="152">
        <v>4</v>
      </c>
      <c r="F96" s="152">
        <v>5</v>
      </c>
      <c r="G96" s="152">
        <v>6</v>
      </c>
      <c r="H96" s="257">
        <v>7</v>
      </c>
      <c r="I96" s="258"/>
    </row>
    <row r="97" spans="1:9" ht="27.6" customHeight="1" thickTop="1" x14ac:dyDescent="0.25">
      <c r="A97" s="27" t="str">
        <f t="shared" ref="A97:C116" si="0">A18</f>
        <v>Х</v>
      </c>
      <c r="B97" s="251" t="str">
        <f t="shared" si="0"/>
        <v>Видатки та надання кредитів -  усього</v>
      </c>
      <c r="C97" s="252">
        <f t="shared" si="0"/>
        <v>0</v>
      </c>
      <c r="D97" s="154">
        <f>'2024-2 (п. 1-7)'!C129</f>
        <v>1217800</v>
      </c>
      <c r="E97" s="89"/>
      <c r="F97" s="154">
        <f>'2024-2 (п. 1-7)'!G129</f>
        <v>1220199.8</v>
      </c>
      <c r="G97" s="89" t="s">
        <v>203</v>
      </c>
      <c r="H97" s="164"/>
      <c r="I97" s="165"/>
    </row>
    <row r="98" spans="1:9" ht="27.6" customHeight="1" x14ac:dyDescent="0.25">
      <c r="A98" s="27" t="str">
        <f t="shared" si="0"/>
        <v>2000</v>
      </c>
      <c r="B98" s="251" t="str">
        <f t="shared" si="0"/>
        <v>у тому числі:
Поточні видатки</v>
      </c>
      <c r="C98" s="252">
        <f t="shared" si="0"/>
        <v>0</v>
      </c>
      <c r="D98" s="154">
        <f>'2024-2 (п. 1-7)'!C130</f>
        <v>1217800</v>
      </c>
      <c r="E98" s="89" t="s">
        <v>203</v>
      </c>
      <c r="F98" s="154">
        <f>'2024-2 (п. 1-7)'!G130</f>
        <v>1220199.8</v>
      </c>
      <c r="G98" s="89" t="s">
        <v>203</v>
      </c>
      <c r="H98" s="164"/>
      <c r="I98" s="165"/>
    </row>
    <row r="99" spans="1:9" ht="27.6" customHeight="1" x14ac:dyDescent="0.25">
      <c r="A99" s="27" t="str">
        <f t="shared" si="0"/>
        <v>2100</v>
      </c>
      <c r="B99" s="251" t="str">
        <f t="shared" si="0"/>
        <v>Оплата праці і нарахування на заробітну плату</v>
      </c>
      <c r="C99" s="252">
        <f t="shared" si="0"/>
        <v>0</v>
      </c>
      <c r="D99" s="154">
        <f>'2024-2 (п. 1-7)'!C131</f>
        <v>1176700</v>
      </c>
      <c r="E99" s="89" t="s">
        <v>203</v>
      </c>
      <c r="F99" s="154">
        <f>'2024-2 (п. 1-7)'!G131</f>
        <v>1176700</v>
      </c>
      <c r="G99" s="89" t="s">
        <v>203</v>
      </c>
      <c r="H99" s="164"/>
      <c r="I99" s="165"/>
    </row>
    <row r="100" spans="1:9" ht="27.6" customHeight="1" x14ac:dyDescent="0.25">
      <c r="A100" s="27" t="str">
        <f t="shared" si="0"/>
        <v>2110</v>
      </c>
      <c r="B100" s="251" t="str">
        <f t="shared" si="0"/>
        <v>Оплата праці</v>
      </c>
      <c r="C100" s="252">
        <f t="shared" si="0"/>
        <v>0</v>
      </c>
      <c r="D100" s="154">
        <f>'2024-2 (п. 1-7)'!C132</f>
        <v>964500</v>
      </c>
      <c r="E100" s="89" t="s">
        <v>203</v>
      </c>
      <c r="F100" s="154">
        <f>'2024-2 (п. 1-7)'!G132</f>
        <v>964500</v>
      </c>
      <c r="G100" s="89" t="s">
        <v>203</v>
      </c>
      <c r="H100" s="164"/>
      <c r="I100" s="165"/>
    </row>
    <row r="101" spans="1:9" ht="27.6" customHeight="1" x14ac:dyDescent="0.25">
      <c r="A101" s="27" t="str">
        <f t="shared" si="0"/>
        <v>2111</v>
      </c>
      <c r="B101" s="251" t="str">
        <f t="shared" si="0"/>
        <v>Заробітна плата</v>
      </c>
      <c r="C101" s="252">
        <f t="shared" si="0"/>
        <v>0</v>
      </c>
      <c r="D101" s="154">
        <v>964500</v>
      </c>
      <c r="E101" s="89" t="s">
        <v>203</v>
      </c>
      <c r="F101" s="154">
        <v>964500</v>
      </c>
      <c r="G101" s="174" t="s">
        <v>203</v>
      </c>
      <c r="H101" s="164"/>
      <c r="I101" s="165"/>
    </row>
    <row r="102" spans="1:9" ht="27.6" customHeight="1" x14ac:dyDescent="0.25">
      <c r="A102" s="27" t="str">
        <f t="shared" si="0"/>
        <v>2112</v>
      </c>
      <c r="B102" s="251" t="str">
        <f t="shared" si="0"/>
        <v>Грошове  забезпечення військовослужбовців</v>
      </c>
      <c r="C102" s="252">
        <f t="shared" si="0"/>
        <v>0</v>
      </c>
      <c r="D102" s="154" t="str">
        <f>'2024-2 (п. 1-7)'!C134</f>
        <v>-</v>
      </c>
      <c r="E102" s="89" t="s">
        <v>203</v>
      </c>
      <c r="F102" s="154" t="str">
        <f>'2024-2 (п. 1-7)'!G134</f>
        <v>-</v>
      </c>
      <c r="G102" s="174" t="s">
        <v>203</v>
      </c>
      <c r="H102" s="164"/>
      <c r="I102" s="165"/>
    </row>
    <row r="103" spans="1:9" ht="27.6" customHeight="1" x14ac:dyDescent="0.25">
      <c r="A103" s="27" t="str">
        <f t="shared" si="0"/>
        <v>2113</v>
      </c>
      <c r="B103" s="251" t="str">
        <f t="shared" si="0"/>
        <v>Суддівська винагорода</v>
      </c>
      <c r="C103" s="252">
        <f t="shared" si="0"/>
        <v>0</v>
      </c>
      <c r="D103" s="154" t="str">
        <f>'2024-2 (п. 1-7)'!C135</f>
        <v>-</v>
      </c>
      <c r="E103" s="89" t="s">
        <v>203</v>
      </c>
      <c r="F103" s="154" t="s">
        <v>203</v>
      </c>
      <c r="G103" s="174" t="s">
        <v>203</v>
      </c>
      <c r="H103" s="164"/>
      <c r="I103" s="165"/>
    </row>
    <row r="104" spans="1:9" ht="27.6" customHeight="1" x14ac:dyDescent="0.25">
      <c r="A104" s="27" t="str">
        <f t="shared" si="0"/>
        <v>2120</v>
      </c>
      <c r="B104" s="251" t="str">
        <f t="shared" si="0"/>
        <v>Нарахування на оплату праці</v>
      </c>
      <c r="C104" s="252">
        <f t="shared" si="0"/>
        <v>0</v>
      </c>
      <c r="D104" s="154">
        <f>'2024-2 (п. 1-7)'!C136</f>
        <v>212200</v>
      </c>
      <c r="E104" s="89" t="s">
        <v>203</v>
      </c>
      <c r="F104" s="154">
        <v>212200</v>
      </c>
      <c r="G104" s="174" t="s">
        <v>203</v>
      </c>
      <c r="H104" s="164"/>
      <c r="I104" s="165"/>
    </row>
    <row r="105" spans="1:9" ht="27.6" customHeight="1" x14ac:dyDescent="0.25">
      <c r="A105" s="27" t="str">
        <f t="shared" si="0"/>
        <v>2200</v>
      </c>
      <c r="B105" s="251" t="str">
        <f t="shared" si="0"/>
        <v>Використання товарів і послуг</v>
      </c>
      <c r="C105" s="252">
        <f t="shared" si="0"/>
        <v>0</v>
      </c>
      <c r="D105" s="154">
        <v>37450</v>
      </c>
      <c r="E105" s="89" t="s">
        <v>203</v>
      </c>
      <c r="F105" s="154">
        <v>39622</v>
      </c>
      <c r="G105" s="174" t="s">
        <v>203</v>
      </c>
      <c r="H105" s="164"/>
      <c r="I105" s="165"/>
    </row>
    <row r="106" spans="1:9" ht="27.6" customHeight="1" x14ac:dyDescent="0.25">
      <c r="A106" s="27" t="str">
        <f t="shared" si="0"/>
        <v>2210</v>
      </c>
      <c r="B106" s="251" t="str">
        <f t="shared" si="0"/>
        <v>Предмети, матеріали, обладнання та інвентар</v>
      </c>
      <c r="C106" s="252">
        <f t="shared" si="0"/>
        <v>0</v>
      </c>
      <c r="D106" s="154" t="str">
        <f>'2024-2 (п. 1-7)'!C138</f>
        <v>-</v>
      </c>
      <c r="E106" s="89" t="s">
        <v>203</v>
      </c>
      <c r="F106" s="154" t="str">
        <f>'2024-2 (п. 1-7)'!G138</f>
        <v>-</v>
      </c>
      <c r="G106" s="174" t="s">
        <v>203</v>
      </c>
      <c r="H106" s="164"/>
      <c r="I106" s="165"/>
    </row>
    <row r="107" spans="1:9" ht="27.6" customHeight="1" x14ac:dyDescent="0.25">
      <c r="A107" s="27" t="str">
        <f t="shared" si="0"/>
        <v>2220</v>
      </c>
      <c r="B107" s="251" t="str">
        <f t="shared" si="0"/>
        <v>Медикаменти та перев’язувальні матеріали</v>
      </c>
      <c r="C107" s="252">
        <f t="shared" si="0"/>
        <v>0</v>
      </c>
      <c r="D107" s="154" t="str">
        <f>'2024-2 (п. 1-7)'!C139</f>
        <v>-</v>
      </c>
      <c r="E107" s="89" t="s">
        <v>203</v>
      </c>
      <c r="F107" s="154" t="str">
        <f>'2024-2 (п. 1-7)'!G139</f>
        <v>-</v>
      </c>
      <c r="G107" s="89" t="s">
        <v>203</v>
      </c>
      <c r="H107" s="164"/>
      <c r="I107" s="165"/>
    </row>
    <row r="108" spans="1:9" ht="27.6" customHeight="1" x14ac:dyDescent="0.25">
      <c r="A108" s="27" t="str">
        <f t="shared" si="0"/>
        <v>2230</v>
      </c>
      <c r="B108" s="251" t="str">
        <f t="shared" si="0"/>
        <v>Продукти харчування</v>
      </c>
      <c r="C108" s="252">
        <f t="shared" si="0"/>
        <v>0</v>
      </c>
      <c r="D108" s="154" t="s">
        <v>203</v>
      </c>
      <c r="E108" s="89" t="s">
        <v>203</v>
      </c>
      <c r="F108" s="154" t="s">
        <v>203</v>
      </c>
      <c r="G108" s="89" t="s">
        <v>203</v>
      </c>
      <c r="H108" s="164"/>
      <c r="I108" s="165"/>
    </row>
    <row r="109" spans="1:9" ht="27.6" customHeight="1" x14ac:dyDescent="0.25">
      <c r="A109" s="27" t="str">
        <f t="shared" si="0"/>
        <v>2240</v>
      </c>
      <c r="B109" s="251" t="str">
        <f t="shared" si="0"/>
        <v>Оплата послуг (крім комунальних)</v>
      </c>
      <c r="C109" s="252">
        <f t="shared" si="0"/>
        <v>0</v>
      </c>
      <c r="D109" s="154">
        <v>37450</v>
      </c>
      <c r="E109" s="89" t="s">
        <v>203</v>
      </c>
      <c r="F109" s="154">
        <v>39622</v>
      </c>
      <c r="G109" s="89" t="s">
        <v>203</v>
      </c>
      <c r="H109" s="164"/>
      <c r="I109" s="165"/>
    </row>
    <row r="110" spans="1:9" ht="27.6" customHeight="1" x14ac:dyDescent="0.25">
      <c r="A110" s="27" t="str">
        <f t="shared" si="0"/>
        <v>2250</v>
      </c>
      <c r="B110" s="251" t="str">
        <f t="shared" si="0"/>
        <v>Видатки на відрядження</v>
      </c>
      <c r="C110" s="252">
        <f t="shared" si="0"/>
        <v>0</v>
      </c>
      <c r="D110" s="154" t="str">
        <f>'2024-2 (п. 1-7)'!C142</f>
        <v>-</v>
      </c>
      <c r="E110" s="89" t="s">
        <v>203</v>
      </c>
      <c r="F110" s="154" t="str">
        <f>'2024-2 (п. 1-7)'!G142</f>
        <v>-</v>
      </c>
      <c r="G110" s="89" t="s">
        <v>203</v>
      </c>
      <c r="H110" s="164"/>
      <c r="I110" s="165"/>
    </row>
    <row r="111" spans="1:9" ht="27.6" customHeight="1" x14ac:dyDescent="0.25">
      <c r="A111" s="27" t="str">
        <f t="shared" si="0"/>
        <v>2260</v>
      </c>
      <c r="B111" s="251" t="str">
        <f t="shared" si="0"/>
        <v>Видатки та заходи спеціального призначення</v>
      </c>
      <c r="C111" s="252">
        <f t="shared" si="0"/>
        <v>0</v>
      </c>
      <c r="D111" s="154" t="str">
        <f>'2024-2 (п. 1-7)'!C143</f>
        <v>-</v>
      </c>
      <c r="E111" s="89" t="s">
        <v>203</v>
      </c>
      <c r="F111" s="154" t="str">
        <f>'2024-2 (п. 1-7)'!G143</f>
        <v>-</v>
      </c>
      <c r="G111" s="89" t="s">
        <v>203</v>
      </c>
      <c r="H111" s="164"/>
      <c r="I111" s="165"/>
    </row>
    <row r="112" spans="1:9" ht="27.6" customHeight="1" x14ac:dyDescent="0.25">
      <c r="A112" s="27" t="str">
        <f t="shared" si="0"/>
        <v>2270</v>
      </c>
      <c r="B112" s="251" t="str">
        <f t="shared" si="0"/>
        <v>Оплата комунальних послуг та енергоносіїв</v>
      </c>
      <c r="C112" s="252">
        <f t="shared" si="0"/>
        <v>0</v>
      </c>
      <c r="D112" s="154" t="str">
        <f>'2024-2 (п. 1-7)'!C144</f>
        <v>-</v>
      </c>
      <c r="E112" s="89" t="s">
        <v>203</v>
      </c>
      <c r="F112" s="154" t="str">
        <f>'2024-2 (п. 1-7)'!G144</f>
        <v>-</v>
      </c>
      <c r="G112" s="89" t="s">
        <v>203</v>
      </c>
      <c r="H112" s="164"/>
      <c r="I112" s="165"/>
    </row>
    <row r="113" spans="1:9" ht="27.6" customHeight="1" x14ac:dyDescent="0.25">
      <c r="A113" s="27" t="str">
        <f t="shared" si="0"/>
        <v>2271</v>
      </c>
      <c r="B113" s="251" t="str">
        <f t="shared" si="0"/>
        <v>Оплата теплопостачання</v>
      </c>
      <c r="C113" s="252">
        <f t="shared" si="0"/>
        <v>0</v>
      </c>
      <c r="D113" s="154" t="str">
        <f>'2024-2 (п. 1-7)'!C145</f>
        <v>-</v>
      </c>
      <c r="E113" s="89" t="s">
        <v>203</v>
      </c>
      <c r="F113" s="154" t="str">
        <f>'2024-2 (п. 1-7)'!G145</f>
        <v>-</v>
      </c>
      <c r="G113" s="89" t="s">
        <v>203</v>
      </c>
      <c r="H113" s="164"/>
      <c r="I113" s="165"/>
    </row>
    <row r="114" spans="1:9" ht="27.6" customHeight="1" x14ac:dyDescent="0.25">
      <c r="A114" s="27" t="str">
        <f t="shared" si="0"/>
        <v>2272</v>
      </c>
      <c r="B114" s="251" t="str">
        <f t="shared" si="0"/>
        <v>Оплата водопостачання  та водовідведення</v>
      </c>
      <c r="C114" s="252">
        <f t="shared" si="0"/>
        <v>0</v>
      </c>
      <c r="D114" s="154" t="str">
        <f>'2024-2 (п. 1-7)'!C146</f>
        <v>-</v>
      </c>
      <c r="E114" s="89" t="s">
        <v>203</v>
      </c>
      <c r="F114" s="154" t="str">
        <f>'2024-2 (п. 1-7)'!G146</f>
        <v>-</v>
      </c>
      <c r="G114" s="89" t="s">
        <v>203</v>
      </c>
      <c r="H114" s="164"/>
      <c r="I114" s="165"/>
    </row>
    <row r="115" spans="1:9" ht="27.6" customHeight="1" x14ac:dyDescent="0.25">
      <c r="A115" s="27" t="str">
        <f t="shared" si="0"/>
        <v>2273</v>
      </c>
      <c r="B115" s="251" t="str">
        <f t="shared" si="0"/>
        <v>Оплата електроенергії</v>
      </c>
      <c r="C115" s="252">
        <f t="shared" si="0"/>
        <v>0</v>
      </c>
      <c r="D115" s="154" t="str">
        <f>'2024-2 (п. 1-7)'!C147</f>
        <v>-</v>
      </c>
      <c r="E115" s="89" t="s">
        <v>203</v>
      </c>
      <c r="F115" s="154" t="str">
        <f>'2024-2 (п. 1-7)'!G147</f>
        <v>-</v>
      </c>
      <c r="G115" s="89" t="s">
        <v>203</v>
      </c>
      <c r="H115" s="164"/>
      <c r="I115" s="165"/>
    </row>
    <row r="116" spans="1:9" ht="27.6" customHeight="1" x14ac:dyDescent="0.25">
      <c r="A116" s="27" t="str">
        <f t="shared" si="0"/>
        <v>2274</v>
      </c>
      <c r="B116" s="251" t="str">
        <f t="shared" si="0"/>
        <v>Оплата природного газу</v>
      </c>
      <c r="C116" s="252">
        <f t="shared" si="0"/>
        <v>0</v>
      </c>
      <c r="D116" s="154" t="str">
        <f>'2024-2 (п. 1-7)'!C148</f>
        <v>-</v>
      </c>
      <c r="E116" s="89" t="s">
        <v>203</v>
      </c>
      <c r="F116" s="154" t="str">
        <f>'2024-2 (п. 1-7)'!G148</f>
        <v>-</v>
      </c>
      <c r="G116" s="89" t="s">
        <v>203</v>
      </c>
      <c r="H116" s="164"/>
      <c r="I116" s="165"/>
    </row>
    <row r="117" spans="1:9" ht="27.6" customHeight="1" x14ac:dyDescent="0.25">
      <c r="A117" s="27" t="str">
        <f t="shared" ref="A117:C136" si="1">A38</f>
        <v>2275</v>
      </c>
      <c r="B117" s="251" t="str">
        <f t="shared" si="1"/>
        <v>Оплата інших енергоносіїв та інших комунальних послуг</v>
      </c>
      <c r="C117" s="252">
        <f t="shared" si="1"/>
        <v>0</v>
      </c>
      <c r="D117" s="154" t="str">
        <f>'2024-2 (п. 1-7)'!C149</f>
        <v>-</v>
      </c>
      <c r="E117" s="89" t="s">
        <v>203</v>
      </c>
      <c r="F117" s="154" t="str">
        <f>'2024-2 (п. 1-7)'!G149</f>
        <v>-</v>
      </c>
      <c r="G117" s="89" t="s">
        <v>203</v>
      </c>
      <c r="H117" s="164"/>
      <c r="I117" s="165"/>
    </row>
    <row r="118" spans="1:9" ht="27.6" customHeight="1" x14ac:dyDescent="0.25">
      <c r="A118" s="27" t="str">
        <f t="shared" si="1"/>
        <v>2276</v>
      </c>
      <c r="B118" s="251" t="str">
        <f t="shared" si="1"/>
        <v>Оплата енергосервісу</v>
      </c>
      <c r="C118" s="252">
        <f t="shared" si="1"/>
        <v>0</v>
      </c>
      <c r="D118" s="154" t="str">
        <f>'2024-2 (п. 1-7)'!C150</f>
        <v>-</v>
      </c>
      <c r="E118" s="89" t="s">
        <v>203</v>
      </c>
      <c r="F118" s="154" t="str">
        <f>'2024-2 (п. 1-7)'!G150</f>
        <v>-</v>
      </c>
      <c r="G118" s="89" t="s">
        <v>203</v>
      </c>
      <c r="H118" s="164"/>
      <c r="I118" s="165"/>
    </row>
    <row r="119" spans="1:9" ht="27.6" customHeight="1" x14ac:dyDescent="0.25">
      <c r="A119" s="27" t="str">
        <f t="shared" si="1"/>
        <v>2280</v>
      </c>
      <c r="B119" s="251" t="str">
        <f t="shared" si="1"/>
        <v>Дослідження і розробки, окремі заходи по реалізації державних (регіональних) програм</v>
      </c>
      <c r="C119" s="252">
        <f t="shared" si="1"/>
        <v>0</v>
      </c>
      <c r="D119" s="154" t="str">
        <f>'2024-2 (п. 1-7)'!C151</f>
        <v>-</v>
      </c>
      <c r="E119" s="89" t="s">
        <v>203</v>
      </c>
      <c r="F119" s="154" t="str">
        <f>'2024-2 (п. 1-7)'!G151</f>
        <v>-</v>
      </c>
      <c r="G119" s="89" t="s">
        <v>203</v>
      </c>
      <c r="H119" s="164"/>
      <c r="I119" s="165"/>
    </row>
    <row r="120" spans="1:9" ht="27.6" customHeight="1" x14ac:dyDescent="0.25">
      <c r="A120" s="27" t="str">
        <f t="shared" si="1"/>
        <v>2281</v>
      </c>
      <c r="B120" s="251" t="str">
        <f t="shared" si="1"/>
        <v>Дослідження і розробки, окремі заходи розвитку по реалізації державних   (регіональних) програм</v>
      </c>
      <c r="C120" s="252">
        <f t="shared" si="1"/>
        <v>0</v>
      </c>
      <c r="D120" s="154" t="str">
        <f>'2024-2 (п. 1-7)'!C152</f>
        <v>-</v>
      </c>
      <c r="E120" s="89" t="s">
        <v>203</v>
      </c>
      <c r="F120" s="154" t="str">
        <f>'2024-2 (п. 1-7)'!G152</f>
        <v>-</v>
      </c>
      <c r="G120" s="89" t="s">
        <v>203</v>
      </c>
      <c r="H120" s="164"/>
      <c r="I120" s="165"/>
    </row>
    <row r="121" spans="1:9" ht="27.6" customHeight="1" x14ac:dyDescent="0.25">
      <c r="A121" s="27" t="str">
        <f t="shared" si="1"/>
        <v>2282</v>
      </c>
      <c r="B121" s="251" t="str">
        <f t="shared" si="1"/>
        <v>Окремі заходи по реалізації державних (регіональних) програм, не віднесені  до заходів розвитку</v>
      </c>
      <c r="C121" s="252">
        <f t="shared" si="1"/>
        <v>0</v>
      </c>
      <c r="D121" s="154" t="str">
        <f>'2024-2 (п. 1-7)'!C153</f>
        <v>-</v>
      </c>
      <c r="E121" s="89" t="s">
        <v>203</v>
      </c>
      <c r="F121" s="154" t="str">
        <f>'2024-2 (п. 1-7)'!G153</f>
        <v>-</v>
      </c>
      <c r="G121" s="89" t="s">
        <v>203</v>
      </c>
      <c r="H121" s="164"/>
      <c r="I121" s="165"/>
    </row>
    <row r="122" spans="1:9" ht="27.6" customHeight="1" x14ac:dyDescent="0.25">
      <c r="A122" s="27" t="str">
        <f t="shared" si="1"/>
        <v>2410</v>
      </c>
      <c r="B122" s="251" t="str">
        <f t="shared" si="1"/>
        <v>Обслуговування внутрішніх боргових зобов’язань</v>
      </c>
      <c r="C122" s="252">
        <f t="shared" si="1"/>
        <v>0</v>
      </c>
      <c r="D122" s="154" t="str">
        <f>'2024-2 (п. 1-7)'!C154</f>
        <v>-</v>
      </c>
      <c r="E122" s="89" t="s">
        <v>203</v>
      </c>
      <c r="F122" s="154" t="str">
        <f>'2024-2 (п. 1-7)'!G154</f>
        <v>-</v>
      </c>
      <c r="G122" s="89" t="s">
        <v>203</v>
      </c>
      <c r="H122" s="164"/>
      <c r="I122" s="165"/>
    </row>
    <row r="123" spans="1:9" ht="27.6" customHeight="1" x14ac:dyDescent="0.25">
      <c r="A123" s="27" t="str">
        <f t="shared" si="1"/>
        <v>2420</v>
      </c>
      <c r="B123" s="251" t="str">
        <f t="shared" si="1"/>
        <v>Обслуговування зовнішніх боргових зобов’язань</v>
      </c>
      <c r="C123" s="252">
        <f t="shared" si="1"/>
        <v>0</v>
      </c>
      <c r="D123" s="154" t="str">
        <f>'2024-2 (п. 1-7)'!C155</f>
        <v>-</v>
      </c>
      <c r="E123" s="89" t="s">
        <v>203</v>
      </c>
      <c r="F123" s="154" t="str">
        <f>'2024-2 (п. 1-7)'!G155</f>
        <v>-</v>
      </c>
      <c r="G123" s="89" t="s">
        <v>203</v>
      </c>
      <c r="H123" s="164"/>
      <c r="I123" s="165"/>
    </row>
    <row r="124" spans="1:9" ht="27.6" customHeight="1" x14ac:dyDescent="0.25">
      <c r="A124" s="27" t="str">
        <f t="shared" si="1"/>
        <v>2600</v>
      </c>
      <c r="B124" s="251" t="str">
        <f t="shared" si="1"/>
        <v>Поточні трансферти</v>
      </c>
      <c r="C124" s="252">
        <f t="shared" si="1"/>
        <v>0</v>
      </c>
      <c r="D124" s="154" t="str">
        <f>'2024-2 (п. 1-7)'!C156</f>
        <v>-</v>
      </c>
      <c r="E124" s="89" t="s">
        <v>203</v>
      </c>
      <c r="F124" s="154" t="str">
        <f>'2024-2 (п. 1-7)'!G156</f>
        <v>-</v>
      </c>
      <c r="G124" s="89" t="s">
        <v>203</v>
      </c>
      <c r="H124" s="164"/>
      <c r="I124" s="165"/>
    </row>
    <row r="125" spans="1:9" ht="27.6" customHeight="1" x14ac:dyDescent="0.25">
      <c r="A125" s="27" t="str">
        <f t="shared" si="1"/>
        <v>2610</v>
      </c>
      <c r="B125" s="251" t="str">
        <f t="shared" si="1"/>
        <v>Субсидії та поточні трансферти підприємствам (установам, організаціям)</v>
      </c>
      <c r="C125" s="252">
        <f t="shared" si="1"/>
        <v>0</v>
      </c>
      <c r="D125" s="154" t="str">
        <f>'2024-2 (п. 1-7)'!C157</f>
        <v>-</v>
      </c>
      <c r="E125" s="89" t="s">
        <v>203</v>
      </c>
      <c r="F125" s="154" t="str">
        <f>'2024-2 (п. 1-7)'!G157</f>
        <v>-</v>
      </c>
      <c r="G125" s="89" t="s">
        <v>203</v>
      </c>
      <c r="H125" s="164"/>
      <c r="I125" s="165"/>
    </row>
    <row r="126" spans="1:9" ht="27.6" customHeight="1" x14ac:dyDescent="0.25">
      <c r="A126" s="27" t="str">
        <f t="shared" si="1"/>
        <v>2620</v>
      </c>
      <c r="B126" s="251" t="str">
        <f t="shared" si="1"/>
        <v>Поточні трансферти органам державного управління інших рівнів</v>
      </c>
      <c r="C126" s="252">
        <f t="shared" si="1"/>
        <v>0</v>
      </c>
      <c r="D126" s="154" t="str">
        <f>'2024-2 (п. 1-7)'!C158</f>
        <v>-</v>
      </c>
      <c r="E126" s="89" t="s">
        <v>203</v>
      </c>
      <c r="F126" s="154" t="str">
        <f>'2024-2 (п. 1-7)'!G158</f>
        <v>-</v>
      </c>
      <c r="G126" s="89" t="s">
        <v>203</v>
      </c>
      <c r="H126" s="164"/>
      <c r="I126" s="165"/>
    </row>
    <row r="127" spans="1:9" ht="27.6" customHeight="1" x14ac:dyDescent="0.25">
      <c r="A127" s="27" t="str">
        <f t="shared" si="1"/>
        <v>2630</v>
      </c>
      <c r="B127" s="251" t="str">
        <f t="shared" si="1"/>
        <v>Поточні трансферти  урядам іноземних держав та міжнародним організаціям</v>
      </c>
      <c r="C127" s="252">
        <f t="shared" si="1"/>
        <v>0</v>
      </c>
      <c r="D127" s="154" t="str">
        <f>'2024-2 (п. 1-7)'!C159</f>
        <v>-</v>
      </c>
      <c r="E127" s="89" t="s">
        <v>203</v>
      </c>
      <c r="F127" s="154" t="str">
        <f>'2024-2 (п. 1-7)'!G159</f>
        <v>-</v>
      </c>
      <c r="G127" s="89" t="s">
        <v>203</v>
      </c>
      <c r="H127" s="164"/>
      <c r="I127" s="165"/>
    </row>
    <row r="128" spans="1:9" ht="27.6" customHeight="1" x14ac:dyDescent="0.25">
      <c r="A128" s="27" t="str">
        <f t="shared" si="1"/>
        <v>2700</v>
      </c>
      <c r="B128" s="251" t="str">
        <f t="shared" si="1"/>
        <v>Соціальне забезпечення</v>
      </c>
      <c r="C128" s="252">
        <f t="shared" si="1"/>
        <v>0</v>
      </c>
      <c r="D128" s="154" t="str">
        <f>'2024-2 (п. 1-7)'!C160</f>
        <v>-</v>
      </c>
      <c r="E128" s="89" t="s">
        <v>203</v>
      </c>
      <c r="F128" s="154" t="str">
        <f>'2024-2 (п. 1-7)'!G160</f>
        <v>-</v>
      </c>
      <c r="G128" s="89" t="s">
        <v>203</v>
      </c>
      <c r="H128" s="164"/>
      <c r="I128" s="165"/>
    </row>
    <row r="129" spans="1:9" ht="27.6" customHeight="1" x14ac:dyDescent="0.25">
      <c r="A129" s="27" t="str">
        <f t="shared" si="1"/>
        <v>2710</v>
      </c>
      <c r="B129" s="251" t="str">
        <f t="shared" si="1"/>
        <v>Виплата пенсій і допомоги</v>
      </c>
      <c r="C129" s="252">
        <f t="shared" si="1"/>
        <v>0</v>
      </c>
      <c r="D129" s="154" t="s">
        <v>203</v>
      </c>
      <c r="E129" s="89" t="s">
        <v>203</v>
      </c>
      <c r="F129" s="154" t="s">
        <v>203</v>
      </c>
      <c r="G129" s="89" t="s">
        <v>203</v>
      </c>
      <c r="H129" s="164"/>
      <c r="I129" s="165"/>
    </row>
    <row r="130" spans="1:9" ht="27.6" customHeight="1" x14ac:dyDescent="0.25">
      <c r="A130" s="27" t="str">
        <f t="shared" si="1"/>
        <v>2720</v>
      </c>
      <c r="B130" s="251" t="str">
        <f t="shared" si="1"/>
        <v>Стипендії</v>
      </c>
      <c r="C130" s="252">
        <f t="shared" si="1"/>
        <v>0</v>
      </c>
      <c r="D130" s="154" t="s">
        <v>203</v>
      </c>
      <c r="E130" s="89" t="s">
        <v>203</v>
      </c>
      <c r="F130" s="154" t="s">
        <v>203</v>
      </c>
      <c r="G130" s="89" t="s">
        <v>203</v>
      </c>
      <c r="H130" s="164"/>
      <c r="I130" s="165"/>
    </row>
    <row r="131" spans="1:9" ht="27.6" customHeight="1" x14ac:dyDescent="0.25">
      <c r="A131" s="27" t="str">
        <f t="shared" si="1"/>
        <v>2730</v>
      </c>
      <c r="B131" s="251" t="str">
        <f t="shared" si="1"/>
        <v>Інші виплати населенню</v>
      </c>
      <c r="C131" s="252">
        <f t="shared" si="1"/>
        <v>0</v>
      </c>
      <c r="D131" s="154" t="s">
        <v>203</v>
      </c>
      <c r="E131" s="89" t="s">
        <v>203</v>
      </c>
      <c r="F131" s="154" t="s">
        <v>203</v>
      </c>
      <c r="G131" s="89" t="s">
        <v>203</v>
      </c>
      <c r="H131" s="164"/>
      <c r="I131" s="165"/>
    </row>
    <row r="132" spans="1:9" ht="27.6" customHeight="1" x14ac:dyDescent="0.25">
      <c r="A132" s="27" t="str">
        <f t="shared" si="1"/>
        <v>2800</v>
      </c>
      <c r="B132" s="251" t="str">
        <f t="shared" si="1"/>
        <v>Інші поточні видатки</v>
      </c>
      <c r="C132" s="252">
        <f t="shared" si="1"/>
        <v>0</v>
      </c>
      <c r="D132" s="154">
        <v>3650</v>
      </c>
      <c r="E132" s="89" t="s">
        <v>203</v>
      </c>
      <c r="F132" s="154">
        <v>3878</v>
      </c>
      <c r="G132" s="89" t="s">
        <v>203</v>
      </c>
      <c r="H132" s="164"/>
      <c r="I132" s="165"/>
    </row>
    <row r="133" spans="1:9" ht="27.6" customHeight="1" x14ac:dyDescent="0.25">
      <c r="A133" s="27">
        <f t="shared" si="1"/>
        <v>3110</v>
      </c>
      <c r="B133" s="251" t="str">
        <f t="shared" si="1"/>
        <v>Придбання обладнання і предметів довгострокового  користування</v>
      </c>
      <c r="C133" s="252">
        <f t="shared" si="1"/>
        <v>0</v>
      </c>
      <c r="D133" s="154" t="str">
        <f>'2024-2 (п. 1-7)'!C165</f>
        <v>-</v>
      </c>
      <c r="E133" s="89" t="s">
        <v>203</v>
      </c>
      <c r="F133" s="154" t="str">
        <f>'2024-2 (п. 1-7)'!G165</f>
        <v>-</v>
      </c>
      <c r="G133" s="89" t="s">
        <v>203</v>
      </c>
      <c r="H133" s="164"/>
      <c r="I133" s="165"/>
    </row>
    <row r="134" spans="1:9" ht="27.6" customHeight="1" x14ac:dyDescent="0.25">
      <c r="A134" s="27">
        <f t="shared" si="1"/>
        <v>3120</v>
      </c>
      <c r="B134" s="251" t="str">
        <f t="shared" si="1"/>
        <v>Капітальне будівництво (придбання)</v>
      </c>
      <c r="C134" s="252">
        <f t="shared" si="1"/>
        <v>0</v>
      </c>
      <c r="D134" s="154" t="str">
        <f>'2024-2 (п. 1-7)'!C166</f>
        <v>-</v>
      </c>
      <c r="E134" s="89" t="s">
        <v>203</v>
      </c>
      <c r="F134" s="154" t="str">
        <f>'2024-2 (п. 1-7)'!G166</f>
        <v>-</v>
      </c>
      <c r="G134" s="89" t="s">
        <v>203</v>
      </c>
      <c r="H134" s="164"/>
      <c r="I134" s="165"/>
    </row>
    <row r="135" spans="1:9" ht="27.6" customHeight="1" x14ac:dyDescent="0.25">
      <c r="A135" s="27">
        <f t="shared" si="1"/>
        <v>3121</v>
      </c>
      <c r="B135" s="251" t="str">
        <f t="shared" si="1"/>
        <v>Капітальне будівництво (придбання) житла</v>
      </c>
      <c r="C135" s="252">
        <f t="shared" si="1"/>
        <v>0</v>
      </c>
      <c r="D135" s="154" t="str">
        <f>'2024-2 (п. 1-7)'!C167</f>
        <v>-</v>
      </c>
      <c r="E135" s="89" t="s">
        <v>203</v>
      </c>
      <c r="F135" s="154" t="str">
        <f>'2024-2 (п. 1-7)'!G167</f>
        <v>-</v>
      </c>
      <c r="G135" s="89" t="s">
        <v>203</v>
      </c>
      <c r="H135" s="164"/>
      <c r="I135" s="165"/>
    </row>
    <row r="136" spans="1:9" ht="27.6" customHeight="1" x14ac:dyDescent="0.25">
      <c r="A136" s="27">
        <f t="shared" si="1"/>
        <v>3122</v>
      </c>
      <c r="B136" s="251" t="str">
        <f t="shared" si="1"/>
        <v>Капітальне будівництво (придбання) інших об'єктів</v>
      </c>
      <c r="C136" s="252">
        <f t="shared" si="1"/>
        <v>0</v>
      </c>
      <c r="D136" s="154" t="str">
        <f>'2024-2 (п. 1-7)'!C168</f>
        <v>-</v>
      </c>
      <c r="E136" s="89" t="s">
        <v>203</v>
      </c>
      <c r="F136" s="154" t="str">
        <f>'2024-2 (п. 1-7)'!G168</f>
        <v>-</v>
      </c>
      <c r="G136" s="89" t="s">
        <v>203</v>
      </c>
      <c r="H136" s="164"/>
      <c r="I136" s="165"/>
    </row>
    <row r="137" spans="1:9" ht="27.6" customHeight="1" x14ac:dyDescent="0.25">
      <c r="A137" s="27">
        <f t="shared" ref="A137:C143" si="2">A58</f>
        <v>3130</v>
      </c>
      <c r="B137" s="251" t="str">
        <f t="shared" si="2"/>
        <v>Капітальний ремонт</v>
      </c>
      <c r="C137" s="252">
        <f t="shared" si="2"/>
        <v>0</v>
      </c>
      <c r="D137" s="154" t="str">
        <f>'2024-2 (п. 1-7)'!C169</f>
        <v>-</v>
      </c>
      <c r="E137" s="89" t="s">
        <v>203</v>
      </c>
      <c r="F137" s="154" t="str">
        <f>'2024-2 (п. 1-7)'!G169</f>
        <v>-</v>
      </c>
      <c r="G137" s="89" t="s">
        <v>203</v>
      </c>
      <c r="H137" s="164"/>
      <c r="I137" s="165"/>
    </row>
    <row r="138" spans="1:9" ht="27.6" customHeight="1" x14ac:dyDescent="0.25">
      <c r="A138" s="27">
        <f t="shared" si="2"/>
        <v>3131</v>
      </c>
      <c r="B138" s="251" t="str">
        <f t="shared" si="2"/>
        <v>Капітальний ремонт житлового фонду (приміщень)</v>
      </c>
      <c r="C138" s="252">
        <f t="shared" si="2"/>
        <v>0</v>
      </c>
      <c r="D138" s="154" t="str">
        <f>'2024-2 (п. 1-7)'!C170</f>
        <v>-</v>
      </c>
      <c r="E138" s="89" t="s">
        <v>203</v>
      </c>
      <c r="F138" s="154" t="str">
        <f>'2024-2 (п. 1-7)'!G170</f>
        <v>-</v>
      </c>
      <c r="G138" s="89" t="s">
        <v>203</v>
      </c>
      <c r="H138" s="164"/>
      <c r="I138" s="165"/>
    </row>
    <row r="139" spans="1:9" ht="27.6" customHeight="1" x14ac:dyDescent="0.25">
      <c r="A139" s="27">
        <f t="shared" si="2"/>
        <v>3132</v>
      </c>
      <c r="B139" s="251" t="str">
        <f t="shared" si="2"/>
        <v>Капітальний ремонт інших об'єктів</v>
      </c>
      <c r="C139" s="252">
        <f t="shared" si="2"/>
        <v>0</v>
      </c>
      <c r="D139" s="154" t="str">
        <f>'2024-2 (п. 1-7)'!C171</f>
        <v>-</v>
      </c>
      <c r="E139" s="89" t="s">
        <v>203</v>
      </c>
      <c r="F139" s="154" t="str">
        <f>'2024-2 (п. 1-7)'!G171</f>
        <v>-</v>
      </c>
      <c r="G139" s="89" t="s">
        <v>203</v>
      </c>
      <c r="H139" s="164"/>
      <c r="I139" s="165"/>
    </row>
    <row r="140" spans="1:9" ht="27.6" customHeight="1" x14ac:dyDescent="0.25">
      <c r="A140" s="27">
        <f t="shared" si="2"/>
        <v>3140</v>
      </c>
      <c r="B140" s="251" t="str">
        <f t="shared" si="2"/>
        <v>Реконструкція та реставрація</v>
      </c>
      <c r="C140" s="252">
        <f t="shared" si="2"/>
        <v>0</v>
      </c>
      <c r="D140" s="154" t="str">
        <f>'2024-2 (п. 1-7)'!C172</f>
        <v>-</v>
      </c>
      <c r="E140" s="89" t="s">
        <v>203</v>
      </c>
      <c r="F140" s="154" t="str">
        <f>'2024-2 (п. 1-7)'!G172</f>
        <v>-</v>
      </c>
      <c r="G140" s="89" t="s">
        <v>203</v>
      </c>
      <c r="H140" s="164"/>
      <c r="I140" s="165"/>
    </row>
    <row r="141" spans="1:9" ht="27.6" customHeight="1" x14ac:dyDescent="0.25">
      <c r="A141" s="27">
        <f t="shared" si="2"/>
        <v>3141</v>
      </c>
      <c r="B141" s="251" t="str">
        <f t="shared" si="2"/>
        <v>Реконструкція житлового фонду (приміщень)</v>
      </c>
      <c r="C141" s="252">
        <f t="shared" si="2"/>
        <v>0</v>
      </c>
      <c r="D141" s="154" t="str">
        <f>'2024-2 (п. 1-7)'!C173</f>
        <v>-</v>
      </c>
      <c r="E141" s="89" t="s">
        <v>203</v>
      </c>
      <c r="F141" s="154" t="str">
        <f>'2024-2 (п. 1-7)'!G173</f>
        <v>-</v>
      </c>
      <c r="G141" s="89" t="s">
        <v>203</v>
      </c>
      <c r="H141" s="164"/>
      <c r="I141" s="165"/>
    </row>
    <row r="142" spans="1:9" ht="27.6" customHeight="1" x14ac:dyDescent="0.25">
      <c r="A142" s="27">
        <f t="shared" si="2"/>
        <v>3142</v>
      </c>
      <c r="B142" s="251" t="str">
        <f t="shared" si="2"/>
        <v>Реконструкція та реставрація інших об'єктів</v>
      </c>
      <c r="C142" s="252">
        <f t="shared" si="2"/>
        <v>0</v>
      </c>
      <c r="D142" s="154" t="str">
        <f>'2024-2 (п. 1-7)'!C174</f>
        <v>-</v>
      </c>
      <c r="E142" s="89" t="s">
        <v>203</v>
      </c>
      <c r="F142" s="154" t="str">
        <f>'2024-2 (п. 1-7)'!G174</f>
        <v>-</v>
      </c>
      <c r="G142" s="89" t="s">
        <v>203</v>
      </c>
      <c r="H142" s="164"/>
      <c r="I142" s="165"/>
    </row>
    <row r="143" spans="1:9" ht="27.6" customHeight="1" x14ac:dyDescent="0.25">
      <c r="A143" s="27">
        <f t="shared" si="2"/>
        <v>3143</v>
      </c>
      <c r="B143" s="251" t="str">
        <f t="shared" si="2"/>
        <v>Реставрація пам'яток культури, історії та архітектури</v>
      </c>
      <c r="C143" s="252">
        <f t="shared" si="2"/>
        <v>0</v>
      </c>
      <c r="D143" s="154" t="str">
        <f>'2024-2 (п. 1-7)'!C175</f>
        <v>-</v>
      </c>
      <c r="E143" s="89" t="s">
        <v>203</v>
      </c>
      <c r="F143" s="154" t="str">
        <f>'2024-2 (п. 1-7)'!G175</f>
        <v>-</v>
      </c>
      <c r="G143" s="89" t="s">
        <v>203</v>
      </c>
      <c r="H143" s="164"/>
      <c r="I143" s="165"/>
    </row>
    <row r="144" spans="1:9" ht="27.6" customHeight="1" x14ac:dyDescent="0.25">
      <c r="A144" s="27"/>
      <c r="B144" s="251" t="str">
        <f>B65</f>
        <v>УСЬОГО</v>
      </c>
      <c r="C144" s="252">
        <f>C65</f>
        <v>0</v>
      </c>
      <c r="D144" s="154">
        <f>D97</f>
        <v>1217800</v>
      </c>
      <c r="E144" s="89" t="s">
        <v>203</v>
      </c>
      <c r="F144" s="154">
        <f>F98</f>
        <v>1220199.8</v>
      </c>
      <c r="G144" s="89" t="s">
        <v>203</v>
      </c>
      <c r="H144" s="164"/>
      <c r="I144" s="165"/>
    </row>
    <row r="145" spans="1:10" x14ac:dyDescent="0.25">
      <c r="A145" s="53"/>
      <c r="B145" s="54"/>
      <c r="C145" s="54"/>
      <c r="D145" s="53"/>
      <c r="E145" s="53"/>
      <c r="F145" s="53"/>
      <c r="G145" s="53"/>
      <c r="H145" s="55"/>
      <c r="I145" s="55"/>
      <c r="J145" s="55"/>
    </row>
    <row r="146" spans="1:10" ht="33" customHeight="1" x14ac:dyDescent="0.3">
      <c r="A146" s="254" t="s">
        <v>82</v>
      </c>
      <c r="B146" s="254"/>
      <c r="C146" s="254"/>
      <c r="D146" s="254"/>
      <c r="E146" s="254"/>
      <c r="F146" s="254"/>
      <c r="G146" s="254"/>
      <c r="H146" s="254"/>
      <c r="I146" s="59"/>
    </row>
    <row r="147" spans="1:10" ht="69.75" customHeight="1" x14ac:dyDescent="0.25">
      <c r="A147" s="19" t="s">
        <v>33</v>
      </c>
      <c r="B147" s="19" t="s">
        <v>0</v>
      </c>
      <c r="C147" s="19" t="s">
        <v>22</v>
      </c>
      <c r="D147" s="19" t="s">
        <v>23</v>
      </c>
      <c r="E147" s="19" t="s">
        <v>125</v>
      </c>
      <c r="F147" s="19" t="s">
        <v>126</v>
      </c>
      <c r="G147" s="19" t="s">
        <v>131</v>
      </c>
      <c r="H147" s="19" t="s">
        <v>132</v>
      </c>
    </row>
    <row r="148" spans="1:10" ht="13.8" thickBot="1" x14ac:dyDescent="0.3">
      <c r="A148" s="25">
        <v>1</v>
      </c>
      <c r="B148" s="41">
        <v>2</v>
      </c>
      <c r="C148" s="25">
        <v>3</v>
      </c>
      <c r="D148" s="41">
        <v>4</v>
      </c>
      <c r="E148" s="25">
        <v>5</v>
      </c>
      <c r="F148" s="41">
        <v>6</v>
      </c>
      <c r="G148" s="25">
        <v>7</v>
      </c>
      <c r="H148" s="41">
        <v>8</v>
      </c>
    </row>
    <row r="149" spans="1:10" ht="79.8" thickTop="1" x14ac:dyDescent="0.25">
      <c r="A149" s="134">
        <v>1</v>
      </c>
      <c r="B149" s="129" t="s">
        <v>283</v>
      </c>
      <c r="C149" s="130" t="s">
        <v>284</v>
      </c>
      <c r="D149" s="130"/>
      <c r="E149" s="102"/>
      <c r="F149" s="102"/>
      <c r="G149" s="120"/>
      <c r="H149" s="152"/>
    </row>
    <row r="150" spans="1:10" x14ac:dyDescent="0.25">
      <c r="A150" s="134"/>
      <c r="B150" s="129" t="s">
        <v>24</v>
      </c>
      <c r="C150" s="129"/>
      <c r="D150" s="129"/>
      <c r="E150" s="27"/>
      <c r="F150" s="27"/>
      <c r="G150" s="120"/>
      <c r="H150" s="152"/>
    </row>
    <row r="151" spans="1:10" ht="26.4" x14ac:dyDescent="0.25">
      <c r="A151" s="134"/>
      <c r="B151" s="131" t="s">
        <v>188</v>
      </c>
      <c r="C151" s="90" t="s">
        <v>195</v>
      </c>
      <c r="D151" s="90" t="s">
        <v>285</v>
      </c>
      <c r="E151" s="130">
        <v>65</v>
      </c>
      <c r="F151" s="130" t="s">
        <v>203</v>
      </c>
      <c r="G151" s="120">
        <v>65</v>
      </c>
      <c r="H151" s="152" t="s">
        <v>203</v>
      </c>
    </row>
    <row r="152" spans="1:10" x14ac:dyDescent="0.25">
      <c r="A152" s="134"/>
      <c r="B152" s="129" t="s">
        <v>25</v>
      </c>
      <c r="C152" s="129"/>
      <c r="D152" s="129"/>
      <c r="E152" s="130"/>
      <c r="F152" s="130"/>
      <c r="G152" s="120"/>
      <c r="H152" s="152"/>
    </row>
    <row r="153" spans="1:10" hidden="1" x14ac:dyDescent="0.25">
      <c r="A153" s="134"/>
      <c r="B153" s="131"/>
      <c r="C153" s="90"/>
      <c r="D153" s="90"/>
      <c r="E153" s="130"/>
      <c r="F153" s="130"/>
      <c r="G153" s="120"/>
      <c r="H153" s="152"/>
    </row>
    <row r="154" spans="1:10" ht="79.2" x14ac:dyDescent="0.25">
      <c r="A154" s="134"/>
      <c r="B154" s="131" t="s">
        <v>189</v>
      </c>
      <c r="C154" s="90" t="s">
        <v>196</v>
      </c>
      <c r="D154" s="90" t="s">
        <v>286</v>
      </c>
      <c r="E154" s="130">
        <v>200</v>
      </c>
      <c r="F154" s="130" t="s">
        <v>203</v>
      </c>
      <c r="G154" s="120">
        <v>200</v>
      </c>
      <c r="H154" s="120" t="s">
        <v>203</v>
      </c>
    </row>
    <row r="155" spans="1:10" hidden="1" x14ac:dyDescent="0.25">
      <c r="A155" s="134"/>
      <c r="B155" s="168"/>
      <c r="C155" s="90"/>
      <c r="D155" s="90"/>
      <c r="E155" s="130"/>
      <c r="F155" s="130"/>
      <c r="G155" s="120"/>
      <c r="H155" s="152"/>
    </row>
    <row r="156" spans="1:10" ht="36" hidden="1" x14ac:dyDescent="0.25">
      <c r="A156" s="134"/>
      <c r="B156" s="132" t="s">
        <v>63</v>
      </c>
      <c r="C156" s="89" t="s">
        <v>203</v>
      </c>
      <c r="D156" s="89" t="s">
        <v>203</v>
      </c>
      <c r="E156" s="89"/>
      <c r="F156" s="89"/>
      <c r="G156" s="120"/>
      <c r="H156" s="152"/>
    </row>
    <row r="157" spans="1:10" x14ac:dyDescent="0.25">
      <c r="A157" s="134"/>
      <c r="B157" s="129" t="s">
        <v>26</v>
      </c>
      <c r="C157" s="129"/>
      <c r="D157" s="129"/>
      <c r="E157" s="130"/>
      <c r="F157" s="130"/>
      <c r="G157" s="120"/>
      <c r="H157" s="152"/>
    </row>
    <row r="158" spans="1:10" ht="39.6" x14ac:dyDescent="0.25">
      <c r="A158" s="134"/>
      <c r="B158" s="131" t="s">
        <v>190</v>
      </c>
      <c r="C158" s="90" t="s">
        <v>197</v>
      </c>
      <c r="D158" s="90" t="s">
        <v>287</v>
      </c>
      <c r="E158" s="176">
        <f>D97/E151/1000</f>
        <v>18.735384615384618</v>
      </c>
      <c r="F158" s="169"/>
      <c r="G158" s="177">
        <f>F97/G151/1000</f>
        <v>18.772304615384616</v>
      </c>
      <c r="H158" s="152"/>
    </row>
    <row r="159" spans="1:10" ht="105.6" x14ac:dyDescent="0.25">
      <c r="A159" s="134"/>
      <c r="B159" s="131" t="s">
        <v>191</v>
      </c>
      <c r="C159" s="90" t="s">
        <v>196</v>
      </c>
      <c r="D159" s="90" t="s">
        <v>287</v>
      </c>
      <c r="E159" s="170">
        <f>E154/E151</f>
        <v>3.0769230769230771</v>
      </c>
      <c r="F159" s="170"/>
      <c r="G159" s="178">
        <f>G154/G151</f>
        <v>3.0769230769230771</v>
      </c>
      <c r="H159" s="152"/>
    </row>
    <row r="160" spans="1:10" ht="36" hidden="1" x14ac:dyDescent="0.25">
      <c r="A160" s="134"/>
      <c r="B160" s="132" t="s">
        <v>63</v>
      </c>
      <c r="C160" s="89" t="s">
        <v>203</v>
      </c>
      <c r="D160" s="89" t="s">
        <v>203</v>
      </c>
      <c r="E160" s="89"/>
      <c r="F160" s="89"/>
      <c r="G160" s="120"/>
      <c r="H160" s="152"/>
    </row>
    <row r="161" spans="1:14" x14ac:dyDescent="0.25">
      <c r="A161" s="134"/>
      <c r="B161" s="129" t="s">
        <v>27</v>
      </c>
      <c r="C161" s="129"/>
      <c r="D161" s="129"/>
      <c r="E161" s="130"/>
      <c r="F161" s="130"/>
      <c r="G161" s="120"/>
      <c r="H161" s="152"/>
    </row>
    <row r="162" spans="1:14" ht="55.2" x14ac:dyDescent="0.25">
      <c r="A162" s="134"/>
      <c r="B162" s="133" t="s">
        <v>192</v>
      </c>
      <c r="C162" s="90" t="s">
        <v>198</v>
      </c>
      <c r="D162" s="90" t="s">
        <v>287</v>
      </c>
      <c r="E162" s="130">
        <v>100</v>
      </c>
      <c r="F162" s="130"/>
      <c r="G162" s="120">
        <v>100</v>
      </c>
      <c r="H162" s="152"/>
    </row>
    <row r="163" spans="1:14" ht="69" x14ac:dyDescent="0.25">
      <c r="A163" s="151"/>
      <c r="B163" s="133" t="s">
        <v>193</v>
      </c>
      <c r="C163" s="90" t="s">
        <v>198</v>
      </c>
      <c r="D163" s="90" t="s">
        <v>287</v>
      </c>
      <c r="E163" s="130">
        <v>100</v>
      </c>
      <c r="F163" s="130"/>
      <c r="G163" s="175">
        <v>100</v>
      </c>
      <c r="H163" s="174"/>
    </row>
    <row r="164" spans="1:14" ht="36" hidden="1" x14ac:dyDescent="0.25">
      <c r="A164" s="151"/>
      <c r="B164" s="132" t="s">
        <v>63</v>
      </c>
      <c r="C164" s="89" t="s">
        <v>203</v>
      </c>
      <c r="D164" s="89" t="s">
        <v>203</v>
      </c>
      <c r="E164" s="89"/>
      <c r="F164" s="89"/>
      <c r="G164" s="27"/>
      <c r="H164" s="89"/>
    </row>
    <row r="165" spans="1:14" x14ac:dyDescent="0.2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14" ht="30.6" customHeight="1" x14ac:dyDescent="0.3">
      <c r="A166" s="188" t="s">
        <v>181</v>
      </c>
      <c r="B166" s="188"/>
      <c r="C166" s="188"/>
      <c r="D166" s="188"/>
      <c r="E166" s="188"/>
      <c r="F166" s="188"/>
      <c r="G166" s="188"/>
      <c r="H166" s="188"/>
      <c r="I166" s="188"/>
      <c r="J166" s="59"/>
      <c r="K166" s="59"/>
      <c r="L166" s="59"/>
      <c r="M166" s="59"/>
      <c r="N166" s="59"/>
    </row>
    <row r="167" spans="1:14" ht="15.6" x14ac:dyDescent="0.3">
      <c r="A167" s="57"/>
      <c r="B167" s="57"/>
      <c r="C167" s="57"/>
      <c r="D167" s="57"/>
      <c r="E167" s="57"/>
      <c r="F167" s="57"/>
      <c r="G167" s="57"/>
      <c r="H167" s="57"/>
      <c r="I167" s="57"/>
      <c r="J167" s="61"/>
      <c r="K167" s="61"/>
      <c r="L167" s="61"/>
      <c r="M167" s="61"/>
      <c r="N167" s="61"/>
    </row>
    <row r="168" spans="1:14" ht="15.6" x14ac:dyDescent="0.3">
      <c r="A168" s="58"/>
      <c r="B168" s="58"/>
      <c r="C168" s="58"/>
      <c r="D168" s="58"/>
      <c r="E168" s="58"/>
      <c r="F168" s="58"/>
      <c r="G168" s="58"/>
      <c r="H168" s="58"/>
      <c r="I168" s="58"/>
      <c r="J168" s="61"/>
      <c r="K168" s="61"/>
      <c r="L168" s="61"/>
      <c r="M168" s="61"/>
      <c r="N168" s="61"/>
    </row>
    <row r="169" spans="1:14" x14ac:dyDescent="0.2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14" x14ac:dyDescent="0.25">
      <c r="A170" s="44"/>
      <c r="B170" s="44"/>
      <c r="C170" s="44"/>
      <c r="D170" s="44"/>
      <c r="E170" s="44"/>
      <c r="F170" s="44"/>
      <c r="G170" s="11"/>
      <c r="H170" s="44"/>
    </row>
    <row r="171" spans="1:14" s="5" customFormat="1" ht="13.2" customHeight="1" x14ac:dyDescent="0.25">
      <c r="A171" s="9" t="s">
        <v>99</v>
      </c>
      <c r="B171" s="253"/>
      <c r="C171" s="253"/>
      <c r="D171" s="9"/>
      <c r="E171" s="9"/>
      <c r="F171" s="9"/>
      <c r="G171" s="9"/>
    </row>
    <row r="172" spans="1:14" ht="19.2" customHeight="1" x14ac:dyDescent="0.25">
      <c r="A172" s="222"/>
      <c r="B172" s="222"/>
      <c r="C172" s="222"/>
      <c r="D172" s="222"/>
      <c r="E172" s="222"/>
      <c r="F172" s="222"/>
      <c r="G172" s="222"/>
      <c r="H172" s="222"/>
      <c r="I172" s="222"/>
    </row>
    <row r="173" spans="1:14" x14ac:dyDescent="0.25">
      <c r="A173" s="44"/>
      <c r="B173" s="44"/>
      <c r="C173" s="44"/>
      <c r="D173" s="44"/>
      <c r="E173" s="44"/>
      <c r="F173" s="44"/>
      <c r="G173" s="44"/>
      <c r="H173" s="44"/>
      <c r="I173" s="44"/>
    </row>
    <row r="174" spans="1:14" ht="18.75" customHeight="1" x14ac:dyDescent="0.25">
      <c r="A174" s="181" t="s">
        <v>14</v>
      </c>
      <c r="B174" s="181"/>
      <c r="C174" s="181"/>
      <c r="D174" s="181"/>
      <c r="E174" s="182" t="s">
        <v>4</v>
      </c>
      <c r="F174" s="182"/>
      <c r="G174" s="44"/>
      <c r="H174" s="183" t="s">
        <v>204</v>
      </c>
      <c r="I174" s="183"/>
    </row>
    <row r="175" spans="1:14" ht="15.6" customHeight="1" x14ac:dyDescent="0.25">
      <c r="A175" s="13"/>
      <c r="B175" s="44"/>
      <c r="C175" s="44"/>
      <c r="D175" s="44"/>
      <c r="E175" s="184" t="s">
        <v>2</v>
      </c>
      <c r="F175" s="184"/>
      <c r="G175" s="44"/>
      <c r="H175" s="184" t="s">
        <v>114</v>
      </c>
      <c r="I175" s="184"/>
    </row>
    <row r="176" spans="1:14" ht="12.75" customHeight="1" x14ac:dyDescent="0.25">
      <c r="A176" s="14"/>
      <c r="B176" s="44"/>
      <c r="C176" s="44"/>
      <c r="D176" s="44"/>
      <c r="E176" s="15"/>
      <c r="F176" s="44"/>
      <c r="G176" s="44"/>
      <c r="H176" s="15"/>
    </row>
    <row r="177" spans="1:9" ht="18.75" customHeight="1" x14ac:dyDescent="0.25">
      <c r="A177" s="181" t="s">
        <v>3</v>
      </c>
      <c r="B177" s="181"/>
      <c r="C177" s="181"/>
      <c r="D177" s="181"/>
      <c r="E177" s="182" t="s">
        <v>4</v>
      </c>
      <c r="F177" s="182"/>
      <c r="G177" s="44"/>
      <c r="H177" s="183" t="s">
        <v>205</v>
      </c>
      <c r="I177" s="183"/>
    </row>
    <row r="178" spans="1:9" ht="15.6" customHeight="1" x14ac:dyDescent="0.25">
      <c r="A178" s="13"/>
      <c r="B178" s="44"/>
      <c r="C178" s="44"/>
      <c r="D178" s="44"/>
      <c r="E178" s="184" t="s">
        <v>2</v>
      </c>
      <c r="F178" s="184"/>
      <c r="G178" s="44"/>
      <c r="H178" s="184" t="s">
        <v>114</v>
      </c>
      <c r="I178" s="184"/>
    </row>
    <row r="179" spans="1:9" x14ac:dyDescent="0.25">
      <c r="A179" s="44"/>
      <c r="B179" s="44"/>
      <c r="C179" s="44"/>
      <c r="D179" s="44"/>
      <c r="E179" s="44"/>
      <c r="F179" s="44"/>
      <c r="G179" s="44"/>
      <c r="H179" s="44"/>
      <c r="I179" s="44"/>
    </row>
    <row r="180" spans="1:9" x14ac:dyDescent="0.25">
      <c r="A180" s="44"/>
      <c r="B180" s="44"/>
      <c r="C180" s="44"/>
      <c r="D180" s="44"/>
      <c r="E180" s="44"/>
      <c r="F180" s="44"/>
      <c r="G180" s="44"/>
      <c r="H180" s="44"/>
      <c r="I180" s="44"/>
    </row>
    <row r="181" spans="1:9" x14ac:dyDescent="0.25">
      <c r="A181" s="44"/>
      <c r="B181" s="44"/>
      <c r="C181" s="44"/>
      <c r="D181" s="44"/>
      <c r="E181" s="44"/>
      <c r="F181" s="44"/>
      <c r="G181" s="44"/>
      <c r="H181" s="44"/>
      <c r="I181" s="44"/>
    </row>
    <row r="182" spans="1:9" x14ac:dyDescent="0.25">
      <c r="A182" s="44"/>
      <c r="B182" s="44"/>
      <c r="C182" s="44"/>
      <c r="D182" s="44"/>
      <c r="E182" s="44"/>
      <c r="F182" s="44"/>
      <c r="G182" s="44"/>
      <c r="H182" s="44"/>
      <c r="I182" s="44"/>
    </row>
    <row r="183" spans="1:9" x14ac:dyDescent="0.25">
      <c r="A183" s="44"/>
      <c r="B183" s="44"/>
      <c r="C183" s="44"/>
      <c r="D183" s="44"/>
      <c r="E183" s="44"/>
      <c r="F183" s="44"/>
      <c r="G183" s="44"/>
      <c r="H183" s="44"/>
      <c r="I183" s="44"/>
    </row>
    <row r="184" spans="1:9" x14ac:dyDescent="0.25">
      <c r="A184" s="44"/>
      <c r="B184" s="44"/>
      <c r="C184" s="44"/>
      <c r="D184" s="44"/>
      <c r="E184" s="44"/>
      <c r="F184" s="44"/>
      <c r="G184" s="44"/>
      <c r="H184" s="44"/>
      <c r="I184" s="44"/>
    </row>
    <row r="185" spans="1:9" x14ac:dyDescent="0.25">
      <c r="A185" s="44"/>
      <c r="B185" s="44"/>
      <c r="C185" s="44"/>
      <c r="D185" s="44"/>
      <c r="E185" s="44"/>
      <c r="F185" s="44"/>
      <c r="G185" s="44"/>
      <c r="H185" s="44"/>
      <c r="I185" s="44"/>
    </row>
    <row r="186" spans="1:9" x14ac:dyDescent="0.25">
      <c r="A186" s="44"/>
      <c r="B186" s="44"/>
      <c r="C186" s="44"/>
      <c r="D186" s="44"/>
      <c r="E186" s="44"/>
      <c r="F186" s="44"/>
      <c r="G186" s="44"/>
      <c r="H186" s="44"/>
      <c r="I186" s="44"/>
    </row>
    <row r="187" spans="1:9" x14ac:dyDescent="0.25">
      <c r="A187" s="44"/>
      <c r="B187" s="44"/>
      <c r="C187" s="44"/>
      <c r="D187" s="44"/>
      <c r="E187" s="44"/>
      <c r="F187" s="44"/>
      <c r="G187" s="44"/>
      <c r="H187" s="44"/>
      <c r="I187" s="44"/>
    </row>
    <row r="188" spans="1:9" x14ac:dyDescent="0.25">
      <c r="A188" s="44"/>
      <c r="B188" s="44"/>
      <c r="C188" s="44"/>
      <c r="D188" s="44"/>
      <c r="E188" s="44"/>
      <c r="F188" s="44"/>
      <c r="G188" s="44"/>
      <c r="H188" s="44"/>
      <c r="I188" s="44"/>
    </row>
    <row r="189" spans="1:9" x14ac:dyDescent="0.25">
      <c r="A189" s="44"/>
      <c r="B189" s="44"/>
      <c r="C189" s="44"/>
      <c r="D189" s="44"/>
      <c r="E189" s="44"/>
      <c r="F189" s="44"/>
      <c r="G189" s="44"/>
      <c r="H189" s="44"/>
      <c r="I189" s="44"/>
    </row>
    <row r="190" spans="1:9" x14ac:dyDescent="0.25">
      <c r="A190" s="44"/>
      <c r="B190" s="44"/>
      <c r="C190" s="44"/>
      <c r="D190" s="44"/>
      <c r="E190" s="44"/>
      <c r="F190" s="44"/>
      <c r="G190" s="44"/>
      <c r="H190" s="44"/>
      <c r="I190" s="44"/>
    </row>
    <row r="191" spans="1:9" x14ac:dyDescent="0.25">
      <c r="A191" s="44"/>
      <c r="B191" s="44"/>
      <c r="C191" s="44"/>
      <c r="D191" s="44"/>
      <c r="E191" s="44"/>
      <c r="F191" s="44"/>
      <c r="G191" s="44"/>
      <c r="H191" s="44"/>
      <c r="I191" s="44"/>
    </row>
    <row r="192" spans="1:9" x14ac:dyDescent="0.25">
      <c r="A192" s="44"/>
      <c r="B192" s="44"/>
      <c r="C192" s="44"/>
      <c r="D192" s="44"/>
      <c r="E192" s="44"/>
      <c r="F192" s="44"/>
      <c r="G192" s="44"/>
      <c r="H192" s="44"/>
      <c r="I192" s="44"/>
    </row>
    <row r="193" spans="1:9" x14ac:dyDescent="0.25">
      <c r="A193" s="44"/>
      <c r="B193" s="44"/>
      <c r="C193" s="44"/>
      <c r="D193" s="44"/>
      <c r="E193" s="44"/>
      <c r="F193" s="44"/>
      <c r="G193" s="44"/>
      <c r="H193" s="44"/>
      <c r="I193" s="44"/>
    </row>
    <row r="194" spans="1:9" x14ac:dyDescent="0.25">
      <c r="A194" s="44"/>
      <c r="B194" s="44"/>
      <c r="C194" s="44"/>
      <c r="D194" s="44"/>
      <c r="E194" s="44"/>
      <c r="F194" s="44"/>
      <c r="G194" s="44"/>
      <c r="H194" s="44"/>
      <c r="I194" s="44"/>
    </row>
    <row r="195" spans="1:9" x14ac:dyDescent="0.25">
      <c r="A195" s="44"/>
      <c r="B195" s="44"/>
      <c r="C195" s="44"/>
      <c r="D195" s="44"/>
      <c r="E195" s="44"/>
      <c r="F195" s="44"/>
      <c r="G195" s="44"/>
      <c r="H195" s="44"/>
      <c r="I195" s="44"/>
    </row>
    <row r="196" spans="1:9" x14ac:dyDescent="0.25">
      <c r="A196" s="44"/>
      <c r="B196" s="44"/>
      <c r="C196" s="44"/>
      <c r="D196" s="44"/>
      <c r="E196" s="44"/>
      <c r="F196" s="44"/>
      <c r="G196" s="44"/>
      <c r="H196" s="44"/>
      <c r="I196" s="44"/>
    </row>
    <row r="197" spans="1:9" x14ac:dyDescent="0.25">
      <c r="A197" s="44"/>
      <c r="B197" s="44"/>
      <c r="C197" s="44"/>
      <c r="D197" s="44"/>
      <c r="E197" s="44"/>
      <c r="F197" s="44"/>
      <c r="G197" s="44"/>
      <c r="H197" s="44"/>
      <c r="I197" s="44"/>
    </row>
    <row r="198" spans="1:9" x14ac:dyDescent="0.25">
      <c r="A198" s="44"/>
      <c r="B198" s="44"/>
      <c r="C198" s="44"/>
      <c r="D198" s="44"/>
      <c r="E198" s="44"/>
      <c r="F198" s="44"/>
      <c r="G198" s="44"/>
      <c r="H198" s="44"/>
      <c r="I198" s="44"/>
    </row>
    <row r="199" spans="1:9" x14ac:dyDescent="0.25">
      <c r="A199" s="44"/>
      <c r="B199" s="44"/>
      <c r="C199" s="44"/>
      <c r="D199" s="44"/>
      <c r="E199" s="44"/>
      <c r="F199" s="44"/>
      <c r="G199" s="44"/>
      <c r="H199" s="44"/>
      <c r="I199" s="44"/>
    </row>
    <row r="200" spans="1:9" x14ac:dyDescent="0.25">
      <c r="A200" s="44"/>
      <c r="B200" s="44"/>
      <c r="C200" s="44"/>
      <c r="D200" s="44"/>
      <c r="E200" s="44"/>
      <c r="F200" s="44"/>
      <c r="G200" s="44"/>
      <c r="H200" s="44"/>
      <c r="I200" s="44"/>
    </row>
    <row r="201" spans="1:9" x14ac:dyDescent="0.25">
      <c r="A201" s="44"/>
      <c r="B201" s="44"/>
      <c r="C201" s="44"/>
      <c r="D201" s="44"/>
      <c r="E201" s="44"/>
      <c r="F201" s="44"/>
      <c r="G201" s="44"/>
      <c r="H201" s="44"/>
      <c r="I201" s="44"/>
    </row>
    <row r="202" spans="1:9" x14ac:dyDescent="0.25">
      <c r="A202" s="44"/>
      <c r="B202" s="44"/>
      <c r="C202" s="44"/>
      <c r="D202" s="44"/>
      <c r="E202" s="44"/>
      <c r="F202" s="44"/>
      <c r="G202" s="44"/>
      <c r="H202" s="44"/>
      <c r="I202" s="44"/>
    </row>
    <row r="203" spans="1:9" x14ac:dyDescent="0.25">
      <c r="A203" s="44"/>
      <c r="B203" s="44"/>
      <c r="C203" s="44"/>
      <c r="D203" s="44"/>
      <c r="E203" s="44"/>
      <c r="F203" s="44"/>
      <c r="G203" s="44"/>
      <c r="H203" s="44"/>
      <c r="I203" s="44"/>
    </row>
    <row r="204" spans="1:9" x14ac:dyDescent="0.25">
      <c r="A204" s="44"/>
      <c r="B204" s="44"/>
      <c r="C204" s="44"/>
      <c r="D204" s="44"/>
      <c r="E204" s="44"/>
      <c r="F204" s="44"/>
      <c r="G204" s="44"/>
      <c r="H204" s="44"/>
      <c r="I204" s="44"/>
    </row>
    <row r="205" spans="1:9" x14ac:dyDescent="0.25">
      <c r="A205" s="44"/>
      <c r="B205" s="44"/>
      <c r="C205" s="44"/>
      <c r="D205" s="44"/>
      <c r="E205" s="44"/>
      <c r="F205" s="44"/>
      <c r="G205" s="44"/>
      <c r="H205" s="44"/>
      <c r="I205" s="44"/>
    </row>
    <row r="206" spans="1:9" x14ac:dyDescent="0.25">
      <c r="A206" s="44"/>
      <c r="B206" s="44"/>
      <c r="C206" s="44"/>
      <c r="D206" s="44"/>
      <c r="E206" s="44"/>
      <c r="F206" s="44"/>
      <c r="G206" s="44"/>
      <c r="H206" s="44"/>
      <c r="I206" s="44"/>
    </row>
    <row r="207" spans="1:9" x14ac:dyDescent="0.25">
      <c r="A207" s="44"/>
      <c r="B207" s="44"/>
      <c r="C207" s="44"/>
      <c r="D207" s="44"/>
      <c r="E207" s="44"/>
      <c r="F207" s="44"/>
      <c r="G207" s="44"/>
      <c r="H207" s="44"/>
      <c r="I207" s="44"/>
    </row>
    <row r="208" spans="1:9" x14ac:dyDescent="0.25">
      <c r="A208" s="44"/>
      <c r="B208" s="44"/>
      <c r="C208" s="44"/>
      <c r="D208" s="44"/>
      <c r="E208" s="44"/>
      <c r="F208" s="44"/>
      <c r="G208" s="44"/>
      <c r="H208" s="44"/>
      <c r="I208" s="44"/>
    </row>
    <row r="209" spans="1:9" x14ac:dyDescent="0.25">
      <c r="A209" s="44"/>
      <c r="B209" s="44"/>
      <c r="C209" s="44"/>
      <c r="D209" s="44"/>
      <c r="E209" s="44"/>
      <c r="F209" s="44"/>
      <c r="G209" s="44"/>
      <c r="H209" s="44"/>
      <c r="I209" s="44"/>
    </row>
    <row r="210" spans="1:9" x14ac:dyDescent="0.25">
      <c r="A210" s="44"/>
      <c r="B210" s="44"/>
      <c r="C210" s="44"/>
      <c r="D210" s="44"/>
      <c r="E210" s="44"/>
      <c r="F210" s="44"/>
      <c r="G210" s="44"/>
      <c r="H210" s="44"/>
      <c r="I210" s="44"/>
    </row>
    <row r="211" spans="1:9" x14ac:dyDescent="0.25">
      <c r="A211" s="44"/>
      <c r="B211" s="44"/>
      <c r="C211" s="44"/>
      <c r="D211" s="44"/>
      <c r="E211" s="44"/>
      <c r="F211" s="44"/>
      <c r="G211" s="44"/>
      <c r="H211" s="44"/>
      <c r="I211" s="44"/>
    </row>
    <row r="212" spans="1:9" x14ac:dyDescent="0.25">
      <c r="A212" s="44"/>
      <c r="B212" s="44"/>
      <c r="C212" s="44"/>
      <c r="D212" s="44"/>
      <c r="E212" s="44"/>
      <c r="F212" s="44"/>
      <c r="G212" s="44"/>
      <c r="H212" s="44"/>
      <c r="I212" s="44"/>
    </row>
    <row r="213" spans="1:9" x14ac:dyDescent="0.25">
      <c r="A213" s="44"/>
      <c r="B213" s="44"/>
      <c r="C213" s="44"/>
      <c r="D213" s="44"/>
      <c r="E213" s="44"/>
      <c r="F213" s="44"/>
      <c r="G213" s="44"/>
      <c r="H213" s="44"/>
      <c r="I213" s="44"/>
    </row>
    <row r="214" spans="1:9" x14ac:dyDescent="0.25">
      <c r="A214" s="44"/>
      <c r="B214" s="44"/>
      <c r="C214" s="44"/>
      <c r="D214" s="44"/>
      <c r="E214" s="44"/>
      <c r="F214" s="44"/>
      <c r="G214" s="44"/>
      <c r="H214" s="44"/>
      <c r="I214" s="44"/>
    </row>
    <row r="215" spans="1:9" x14ac:dyDescent="0.25">
      <c r="A215" s="44"/>
      <c r="B215" s="44"/>
      <c r="C215" s="44"/>
      <c r="D215" s="44"/>
      <c r="E215" s="44"/>
      <c r="F215" s="44"/>
      <c r="G215" s="44"/>
      <c r="H215" s="44"/>
      <c r="I215" s="44"/>
    </row>
    <row r="216" spans="1:9" x14ac:dyDescent="0.25">
      <c r="A216" s="44"/>
      <c r="B216" s="44"/>
      <c r="C216" s="44"/>
      <c r="D216" s="44"/>
      <c r="E216" s="44"/>
      <c r="F216" s="44"/>
      <c r="G216" s="44"/>
      <c r="H216" s="44"/>
      <c r="I216" s="44"/>
    </row>
    <row r="217" spans="1:9" x14ac:dyDescent="0.25">
      <c r="A217" s="44"/>
      <c r="B217" s="44"/>
      <c r="C217" s="44"/>
      <c r="D217" s="44"/>
      <c r="E217" s="44"/>
      <c r="F217" s="44"/>
      <c r="G217" s="44"/>
      <c r="H217" s="44"/>
      <c r="I217" s="44"/>
    </row>
    <row r="218" spans="1:9" x14ac:dyDescent="0.25">
      <c r="A218" s="44"/>
      <c r="B218" s="44"/>
      <c r="C218" s="44"/>
      <c r="D218" s="44"/>
      <c r="E218" s="44"/>
      <c r="F218" s="44"/>
      <c r="G218" s="44"/>
      <c r="H218" s="44"/>
      <c r="I218" s="44"/>
    </row>
    <row r="219" spans="1:9" x14ac:dyDescent="0.25">
      <c r="A219" s="44"/>
      <c r="B219" s="44"/>
      <c r="C219" s="44"/>
      <c r="D219" s="44"/>
      <c r="E219" s="44"/>
      <c r="F219" s="44"/>
      <c r="G219" s="44"/>
      <c r="H219" s="44"/>
      <c r="I219" s="44"/>
    </row>
    <row r="220" spans="1:9" x14ac:dyDescent="0.25">
      <c r="A220" s="44"/>
      <c r="B220" s="44"/>
      <c r="C220" s="44"/>
      <c r="D220" s="44"/>
      <c r="E220" s="44"/>
      <c r="F220" s="44"/>
      <c r="G220" s="44"/>
      <c r="H220" s="44"/>
      <c r="I220" s="44"/>
    </row>
    <row r="221" spans="1:9" x14ac:dyDescent="0.25">
      <c r="A221" s="44"/>
      <c r="B221" s="44"/>
      <c r="C221" s="44"/>
      <c r="D221" s="44"/>
      <c r="E221" s="44"/>
      <c r="F221" s="44"/>
      <c r="G221" s="44"/>
      <c r="H221" s="44"/>
      <c r="I221" s="44"/>
    </row>
    <row r="222" spans="1:9" x14ac:dyDescent="0.25">
      <c r="A222" s="44"/>
      <c r="B222" s="44"/>
      <c r="C222" s="44"/>
      <c r="D222" s="44"/>
      <c r="E222" s="44"/>
      <c r="F222" s="44"/>
      <c r="G222" s="44"/>
      <c r="H222" s="44"/>
      <c r="I222" s="44"/>
    </row>
    <row r="223" spans="1:9" x14ac:dyDescent="0.25">
      <c r="A223" s="44"/>
      <c r="B223" s="44"/>
      <c r="C223" s="44"/>
      <c r="D223" s="44"/>
      <c r="E223" s="44"/>
      <c r="F223" s="44"/>
      <c r="G223" s="44"/>
      <c r="H223" s="44"/>
      <c r="I223" s="44"/>
    </row>
    <row r="224" spans="1:9" x14ac:dyDescent="0.25">
      <c r="A224" s="44"/>
      <c r="B224" s="44"/>
      <c r="C224" s="44"/>
      <c r="D224" s="44"/>
      <c r="E224" s="44"/>
      <c r="F224" s="44"/>
      <c r="G224" s="44"/>
      <c r="H224" s="44"/>
      <c r="I224" s="44"/>
    </row>
    <row r="225" spans="1:9" x14ac:dyDescent="0.25">
      <c r="A225" s="44"/>
      <c r="B225" s="44"/>
      <c r="C225" s="44"/>
      <c r="D225" s="44"/>
      <c r="E225" s="44"/>
      <c r="F225" s="44"/>
      <c r="G225" s="44"/>
      <c r="H225" s="44"/>
      <c r="I225" s="44"/>
    </row>
    <row r="226" spans="1:9" x14ac:dyDescent="0.25">
      <c r="A226" s="44"/>
      <c r="B226" s="44"/>
      <c r="C226" s="44"/>
      <c r="D226" s="44"/>
      <c r="E226" s="44"/>
      <c r="F226" s="44"/>
      <c r="G226" s="44"/>
      <c r="H226" s="44"/>
      <c r="I226" s="44"/>
    </row>
    <row r="227" spans="1:9" x14ac:dyDescent="0.25">
      <c r="A227" s="44"/>
      <c r="B227" s="44"/>
      <c r="C227" s="44"/>
      <c r="D227" s="44"/>
      <c r="E227" s="44"/>
      <c r="F227" s="44"/>
      <c r="G227" s="44"/>
      <c r="H227" s="44"/>
      <c r="I227" s="44"/>
    </row>
    <row r="228" spans="1:9" x14ac:dyDescent="0.25">
      <c r="A228" s="44"/>
      <c r="B228" s="44"/>
      <c r="C228" s="44"/>
      <c r="D228" s="44"/>
      <c r="E228" s="44"/>
      <c r="F228" s="44"/>
      <c r="G228" s="44"/>
      <c r="H228" s="44"/>
      <c r="I228" s="44"/>
    </row>
    <row r="229" spans="1:9" x14ac:dyDescent="0.25">
      <c r="A229" s="44"/>
      <c r="B229" s="44"/>
      <c r="C229" s="44"/>
      <c r="D229" s="44"/>
      <c r="E229" s="44"/>
      <c r="F229" s="44"/>
      <c r="G229" s="44"/>
      <c r="H229" s="44"/>
      <c r="I229" s="44"/>
    </row>
    <row r="230" spans="1:9" x14ac:dyDescent="0.25">
      <c r="A230" s="44"/>
      <c r="B230" s="44"/>
      <c r="C230" s="44"/>
      <c r="D230" s="44"/>
      <c r="E230" s="44"/>
      <c r="F230" s="44"/>
      <c r="G230" s="44"/>
      <c r="H230" s="44"/>
      <c r="I230" s="44"/>
    </row>
    <row r="231" spans="1:9" x14ac:dyDescent="0.25">
      <c r="A231" s="44"/>
      <c r="B231" s="44"/>
      <c r="C231" s="44"/>
      <c r="D231" s="44"/>
      <c r="E231" s="44"/>
      <c r="F231" s="44"/>
      <c r="G231" s="44"/>
      <c r="H231" s="44"/>
      <c r="I231" s="44"/>
    </row>
    <row r="232" spans="1:9" x14ac:dyDescent="0.25">
      <c r="A232" s="44"/>
      <c r="B232" s="44"/>
      <c r="C232" s="44"/>
      <c r="D232" s="44"/>
      <c r="E232" s="44"/>
      <c r="F232" s="44"/>
      <c r="G232" s="44"/>
      <c r="H232" s="44"/>
      <c r="I232" s="44"/>
    </row>
    <row r="233" spans="1:9" x14ac:dyDescent="0.25">
      <c r="A233" s="44"/>
      <c r="B233" s="44"/>
      <c r="C233" s="44"/>
      <c r="D233" s="44"/>
      <c r="E233" s="44"/>
      <c r="F233" s="44"/>
      <c r="G233" s="44"/>
      <c r="H233" s="44"/>
      <c r="I233" s="44"/>
    </row>
    <row r="234" spans="1:9" x14ac:dyDescent="0.25">
      <c r="A234" s="44"/>
      <c r="B234" s="44"/>
      <c r="C234" s="44"/>
      <c r="D234" s="44"/>
      <c r="E234" s="44"/>
      <c r="F234" s="44"/>
      <c r="G234" s="44"/>
      <c r="H234" s="44"/>
      <c r="I234" s="44"/>
    </row>
  </sheetData>
  <mergeCells count="146">
    <mergeCell ref="B125:C125"/>
    <mergeCell ref="B126:C126"/>
    <mergeCell ref="B127:C127"/>
    <mergeCell ref="B144:C144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28:C128"/>
    <mergeCell ref="B129:C129"/>
    <mergeCell ref="B130:C130"/>
    <mergeCell ref="B131:C131"/>
    <mergeCell ref="B132:C132"/>
    <mergeCell ref="B133:C133"/>
    <mergeCell ref="A86:I87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9:C109"/>
    <mergeCell ref="B110:C110"/>
    <mergeCell ref="B111:C111"/>
    <mergeCell ref="B112:C112"/>
    <mergeCell ref="B102:C102"/>
    <mergeCell ref="B103:C103"/>
    <mergeCell ref="B104:C104"/>
    <mergeCell ref="B105:C105"/>
    <mergeCell ref="B106:C106"/>
    <mergeCell ref="B107:C107"/>
    <mergeCell ref="B123:C123"/>
    <mergeCell ref="B124:C124"/>
    <mergeCell ref="B53:C53"/>
    <mergeCell ref="B54:C54"/>
    <mergeCell ref="B55:C55"/>
    <mergeCell ref="B56:C56"/>
    <mergeCell ref="B62:C62"/>
    <mergeCell ref="B63:C63"/>
    <mergeCell ref="B64:C64"/>
    <mergeCell ref="B65:C65"/>
    <mergeCell ref="B118:C118"/>
    <mergeCell ref="B90:C90"/>
    <mergeCell ref="A92:I92"/>
    <mergeCell ref="A94:A95"/>
    <mergeCell ref="B94:C95"/>
    <mergeCell ref="B98:C98"/>
    <mergeCell ref="B99:C99"/>
    <mergeCell ref="B100:C100"/>
    <mergeCell ref="B101:C101"/>
    <mergeCell ref="H94:I95"/>
    <mergeCell ref="B96:C96"/>
    <mergeCell ref="H96:I96"/>
    <mergeCell ref="B97:C97"/>
    <mergeCell ref="B108:C108"/>
    <mergeCell ref="B6:F6"/>
    <mergeCell ref="G6:H6"/>
    <mergeCell ref="A1:I1"/>
    <mergeCell ref="B3:F3"/>
    <mergeCell ref="G3:H3"/>
    <mergeCell ref="B4:F4"/>
    <mergeCell ref="G4:H4"/>
    <mergeCell ref="B7:F7"/>
    <mergeCell ref="G7:H7"/>
    <mergeCell ref="D9:E9"/>
    <mergeCell ref="G9:H9"/>
    <mergeCell ref="D10:E10"/>
    <mergeCell ref="G10:H10"/>
    <mergeCell ref="B10:C10"/>
    <mergeCell ref="A13:I13"/>
    <mergeCell ref="A15:A16"/>
    <mergeCell ref="B15:C16"/>
    <mergeCell ref="D15:D16"/>
    <mergeCell ref="E15:E16"/>
    <mergeCell ref="F15:G15"/>
    <mergeCell ref="H15:I16"/>
    <mergeCell ref="B17:C17"/>
    <mergeCell ref="H17:I17"/>
    <mergeCell ref="B18:C18"/>
    <mergeCell ref="B19:C19"/>
    <mergeCell ref="B20:C20"/>
    <mergeCell ref="B21:C21"/>
    <mergeCell ref="B22:C22"/>
    <mergeCell ref="B23:C23"/>
    <mergeCell ref="B24:C24"/>
    <mergeCell ref="H18:I66"/>
    <mergeCell ref="B25:C25"/>
    <mergeCell ref="B26:C26"/>
    <mergeCell ref="B27:C2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7:C47"/>
    <mergeCell ref="B28:C28"/>
    <mergeCell ref="B29:C29"/>
    <mergeCell ref="B30:C30"/>
    <mergeCell ref="B31:C31"/>
    <mergeCell ref="B32:C32"/>
    <mergeCell ref="B48:C48"/>
    <mergeCell ref="B49:C49"/>
    <mergeCell ref="B50:C50"/>
    <mergeCell ref="B51:C51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E178:F178"/>
    <mergeCell ref="H178:I178"/>
    <mergeCell ref="A174:D174"/>
    <mergeCell ref="E174:F174"/>
    <mergeCell ref="H174:I174"/>
    <mergeCell ref="E175:F175"/>
    <mergeCell ref="H175:I175"/>
    <mergeCell ref="A177:D177"/>
    <mergeCell ref="E177:F177"/>
    <mergeCell ref="H177:I177"/>
    <mergeCell ref="A172:I172"/>
    <mergeCell ref="B171:C171"/>
    <mergeCell ref="A66:F66"/>
    <mergeCell ref="A146:H146"/>
    <mergeCell ref="A85:I85"/>
    <mergeCell ref="A166:I166"/>
    <mergeCell ref="D94:E94"/>
    <mergeCell ref="F94:G94"/>
  </mergeCells>
  <pageMargins left="0.7" right="0.7" top="0.75" bottom="0.75" header="0.3" footer="0.3"/>
  <pageSetup paperSize="9" scale="94" orientation="landscape" r:id="rId1"/>
  <rowBreaks count="3" manualBreakCount="3">
    <brk id="10" max="16383" man="1"/>
    <brk id="87" max="16383" man="1"/>
    <brk id="1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2024-1</vt:lpstr>
      <vt:lpstr>2024-2 (п. 1-7)</vt:lpstr>
      <vt:lpstr>2024-2 (п.8)</vt:lpstr>
      <vt:lpstr>2024-2 (п.9)</vt:lpstr>
      <vt:lpstr>2024-2 (п.10)</vt:lpstr>
      <vt:lpstr>2024-2 (п.11)</vt:lpstr>
      <vt:lpstr>2024-2 (п.12-13)</vt:lpstr>
      <vt:lpstr>2024-2 (п.14-15)</vt:lpstr>
      <vt:lpstr>2024-3</vt:lpstr>
      <vt:lpstr>'2024-1'!_Toc188262779</vt:lpstr>
      <vt:lpstr>'2024-2 (п. 1-7)'!_Toc188262780</vt:lpstr>
      <vt:lpstr>'2024-1'!rozdil_2_3</vt:lpstr>
      <vt:lpstr>'2024-2 (п. 1-7)'!Область_печати</vt:lpstr>
      <vt:lpstr>'2024-2 (п.10)'!Область_печати</vt:lpstr>
      <vt:lpstr>'2024-2 (п.11)'!Область_печати</vt:lpstr>
      <vt:lpstr>'2024-2 (п.12-13)'!Область_печати</vt:lpstr>
      <vt:lpstr>'2024-2 (п.14-15)'!Область_печати</vt:lpstr>
      <vt:lpstr>'2024-2 (п.8)'!Область_печати</vt:lpstr>
      <vt:lpstr>'2024-2 (п.9)'!Область_печати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2023-12-07T16:36:01Z</cp:lastPrinted>
  <dcterms:created xsi:type="dcterms:W3CDTF">2017-06-20T08:12:17Z</dcterms:created>
  <dcterms:modified xsi:type="dcterms:W3CDTF">2023-12-13T14:20:51Z</dcterms:modified>
</cp:coreProperties>
</file>