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60" activeTab="6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6-1" sheetId="6" r:id="rId6"/>
    <sheet name="№7" sheetId="7" r:id="rId7"/>
  </sheets>
  <definedNames>
    <definedName name="_xlnm._FilterDatabase" localSheetId="2" hidden="1">'№3'!$A$14:$BI$86</definedName>
    <definedName name="Pfujkjdrb_lkz_gtxfnb">#REF!</definedName>
    <definedName name="Z_1D767D7F_3A7F_4027_AABF_9FB18720D692_.wvu.Cols" localSheetId="1" hidden="1">'№2'!#REF!,'№2'!$I:$I</definedName>
    <definedName name="Z_1D767D7F_3A7F_4027_AABF_9FB18720D692_.wvu.Cols" localSheetId="2" hidden="1">'№3'!#REF!,'№3'!$I:$I</definedName>
    <definedName name="Z_1D767D7F_3A7F_4027_AABF_9FB18720D692_.wvu.FilterData" localSheetId="2" hidden="1">'№3'!$A$14:$BI$86</definedName>
    <definedName name="Z_1D767D7F_3A7F_4027_AABF_9FB18720D692_.wvu.PrintArea" localSheetId="1" hidden="1">'№2'!$A$1:$J$69</definedName>
    <definedName name="Z_1D767D7F_3A7F_4027_AABF_9FB18720D692_.wvu.PrintArea" localSheetId="2" hidden="1">'№3'!$A$1:$J$84</definedName>
    <definedName name="Z_1D767D7F_3A7F_4027_AABF_9FB18720D692_.wvu.PrintTitles" localSheetId="1" hidden="1">'№2'!$9:$12</definedName>
    <definedName name="Z_1D767D7F_3A7F_4027_AABF_9FB18720D692_.wvu.PrintTitles" localSheetId="2" hidden="1">'№3'!$11:$14</definedName>
    <definedName name="Z_1D767D7F_3A7F_4027_AABF_9FB18720D692_.wvu.Rows" localSheetId="1" hidden="1">'№2'!#REF!,'№2'!#REF!,'№2'!#REF!</definedName>
    <definedName name="Z_1D767D7F_3A7F_4027_AABF_9FB18720D692_.wvu.Rows" localSheetId="2" hidden="1">'№3'!$1:$3,'№3'!#REF!,'№3'!#REF!,'№3'!#REF!,'№3'!#REF!,'№3'!#REF!,'№3'!#REF!,'№3'!#REF!,'№3'!#REF!,'№3'!#REF!,'№3'!#REF!,'№3'!#REF!,'№3'!#REF!,'№3'!#REF!,'№3'!#REF!,'№3'!#REF!,'№3'!#REF!,'№3'!#REF!</definedName>
    <definedName name="Z_320DDB09_FBA8_4E1A_90A7_41493CE887A1_.wvu.Cols" localSheetId="1" hidden="1">'№2'!#REF!,'№2'!$I:$I</definedName>
    <definedName name="Z_320DDB09_FBA8_4E1A_90A7_41493CE887A1_.wvu.Cols" localSheetId="2" hidden="1">'№3'!#REF!,'№3'!$I:$I</definedName>
    <definedName name="Z_320DDB09_FBA8_4E1A_90A7_41493CE887A1_.wvu.FilterData" localSheetId="2" hidden="1">'№3'!$A$15:$A$71</definedName>
    <definedName name="Z_320DDB09_FBA8_4E1A_90A7_41493CE887A1_.wvu.PrintArea" localSheetId="1" hidden="1">'№2'!$A$1:$J$63</definedName>
    <definedName name="Z_320DDB09_FBA8_4E1A_90A7_41493CE887A1_.wvu.PrintArea" localSheetId="2" hidden="1">'№3'!$A$1:$J$70</definedName>
    <definedName name="Z_320DDB09_FBA8_4E1A_90A7_41493CE887A1_.wvu.Rows" localSheetId="1" hidden="1">'№2'!#REF!,'№2'!#REF!,'№2'!#REF!,'№2'!#REF!,'№2'!$47:$47,'№2'!#REF!,'№2'!#REF!,'№2'!#REF!,'№2'!$51:$51,'№2'!#REF!,'№2'!#REF!,'№2'!#REF!,'№2'!#REF!,'№2'!#REF!,'№2'!#REF!</definedName>
    <definedName name="Z_320DDB09_FBA8_4E1A_90A7_41493CE887A1_.wvu.Rows" localSheetId="2" hidden="1">'№3'!$1:$3</definedName>
    <definedName name="Z_55FBEA9C_3FBC_4C2C_9CDD_81DB4A50B154_.wvu.Cols" localSheetId="1" hidden="1">'№2'!#REF!,'№2'!$I:$I</definedName>
    <definedName name="Z_55FBEA9C_3FBC_4C2C_9CDD_81DB4A50B154_.wvu.Cols" localSheetId="2" hidden="1">'№3'!#REF!,'№3'!$I:$I</definedName>
    <definedName name="Z_55FBEA9C_3FBC_4C2C_9CDD_81DB4A50B154_.wvu.FilterData" localSheetId="2" hidden="1">'№3'!$A$14:$BI$71</definedName>
    <definedName name="Z_55FBEA9C_3FBC_4C2C_9CDD_81DB4A50B154_.wvu.PrintArea" localSheetId="1" hidden="1">'№2'!$A$1:$J$64</definedName>
    <definedName name="Z_55FBEA9C_3FBC_4C2C_9CDD_81DB4A50B154_.wvu.PrintArea" localSheetId="2" hidden="1">'№3'!$A$1:$J$77</definedName>
    <definedName name="Z_55FBEA9C_3FBC_4C2C_9CDD_81DB4A50B154_.wvu.Rows" localSheetId="1" hidden="1">'№2'!#REF!,'№2'!#REF!,'№2'!#REF!,'№2'!$35:$37,'№2'!$44:$44,'№2'!#REF!,'№2'!#REF!,'№2'!$47:$47,'№2'!#REF!,'№2'!#REF!,'№2'!#REF!,'№2'!$51:$51,'№2'!#REF!,'№2'!#REF!,'№2'!#REF!,'№2'!#REF!,'№2'!#REF!,'№2'!#REF!</definedName>
    <definedName name="Z_55FBEA9C_3FBC_4C2C_9CDD_81DB4A50B154_.wvu.Rows" localSheetId="2" hidden="1">'№3'!$1:$3,'№3'!#REF!,'№3'!#REF!,'№3'!$22:$22,'№3'!#REF!,'№3'!#REF!,'№3'!#REF!,'№3'!$27:$27,'№3'!#REF!,'№3'!$30:$30,'№3'!#REF!,'№3'!$38:$38,'№3'!#REF!,'№3'!$39:$44,'№3'!#REF!,'№3'!$48:$50,'№3'!#REF!,'№3'!$55:$63,'№3'!#REF!</definedName>
    <definedName name="Z_8182C82F_4179_437B_82A5_A0F1DB59C261_.wvu.FilterData" localSheetId="2" hidden="1">'№3'!$A$15:$A$71</definedName>
    <definedName name="Z_A47C3E8F_8E3D_438E_864D_FF8A86EB29FB_.wvu.PrintArea" localSheetId="1" hidden="1">'№2'!$A$1:$L$64</definedName>
    <definedName name="Z_AD77E662_1A59_48FE_B650_EFF948C00338_.wvu.FilterData" localSheetId="2" hidden="1">'№3'!$A$15:$A$71</definedName>
    <definedName name="Z_BB919BB1_78FC_411F_B89B_EE52A9A99CCD_.wvu.Cols" localSheetId="1" hidden="1">'№2'!#REF!,'№2'!$I:$I</definedName>
    <definedName name="Z_BB919BB1_78FC_411F_B89B_EE52A9A99CCD_.wvu.Cols" localSheetId="2" hidden="1">'№3'!#REF!,'№3'!$I:$I</definedName>
    <definedName name="Z_BB919BB1_78FC_411F_B89B_EE52A9A99CCD_.wvu.FilterData" localSheetId="2" hidden="1">'№3'!$A$14:$BI$71</definedName>
    <definedName name="Z_BB919BB1_78FC_411F_B89B_EE52A9A99CCD_.wvu.PrintArea" localSheetId="1" hidden="1">'№2'!$A$1:$J$64</definedName>
    <definedName name="Z_BB919BB1_78FC_411F_B89B_EE52A9A99CCD_.wvu.PrintArea" localSheetId="2" hidden="1">'№3'!$A$1:$J$70</definedName>
    <definedName name="Z_BB919BB1_78FC_411F_B89B_EE52A9A99CCD_.wvu.Rows" localSheetId="1" hidden="1">'№2'!#REF!,'№2'!#REF!,'№2'!#REF!,'№2'!#REF!,'№2'!$35:$37,'№2'!$44:$44,'№2'!#REF!,'№2'!#REF!,'№2'!#REF!,'№2'!$47:$47,'№2'!#REF!,'№2'!#REF!,'№2'!$51:$51,'№2'!$55:$63,'№2'!#REF!,'№2'!#REF!</definedName>
    <definedName name="Z_BB919BB1_78FC_411F_B89B_EE52A9A99CCD_.wvu.Rows" localSheetId="2" hidden="1">'№3'!$1:$3,'№3'!#REF!,'№3'!$22:$22,'№3'!#REF!,'№3'!#REF!,'№3'!#REF!,'№3'!$27:$27,'№3'!#REF!,'№3'!$30:$30,'№3'!#REF!,'№3'!$38:$38,'№3'!#REF!,'№3'!$39:$44,'№3'!#REF!,'№3'!$48:$50,'№3'!#REF!,'№3'!$55:$63,'№3'!#REF!,'№3'!#REF!,'№3'!#REF!,'№3'!#REF!,'№3'!#REF!,'№3'!$66:$67,'№3'!#REF!</definedName>
    <definedName name="Z_C0D6CD41_0FD1_49C4_B712_F128344CF647_.wvu.Cols" localSheetId="1" hidden="1">'№2'!#REF!,'№2'!$I:$I</definedName>
    <definedName name="Z_C0D6CD41_0FD1_49C4_B712_F128344CF647_.wvu.Cols" localSheetId="2" hidden="1">'№3'!#REF!,'№3'!$I:$I</definedName>
    <definedName name="Z_C0D6CD41_0FD1_49C4_B712_F128344CF647_.wvu.FilterData" localSheetId="2" hidden="1">'№3'!$A$14:$BI$86</definedName>
    <definedName name="Z_C0D6CD41_0FD1_49C4_B712_F128344CF647_.wvu.PrintArea" localSheetId="1" hidden="1">'№2'!$A$1:$J$69</definedName>
    <definedName name="Z_C0D6CD41_0FD1_49C4_B712_F128344CF647_.wvu.PrintArea" localSheetId="2" hidden="1">'№3'!$A$1:$J$84</definedName>
    <definedName name="Z_C0D6CD41_0FD1_49C4_B712_F128344CF647_.wvu.PrintTitles" localSheetId="1" hidden="1">'№2'!$9:$12</definedName>
    <definedName name="Z_C0D6CD41_0FD1_49C4_B712_F128344CF647_.wvu.PrintTitles" localSheetId="2" hidden="1">'№3'!$11:$14</definedName>
    <definedName name="Z_C0D6CD41_0FD1_49C4_B712_F128344CF647_.wvu.Rows" localSheetId="1" hidden="1">'№2'!#REF!,'№2'!#REF!,'№2'!#REF!</definedName>
    <definedName name="Z_C0D6CD41_0FD1_49C4_B712_F128344CF647_.wvu.Rows" localSheetId="2" hidden="1">'№3'!$1:$3,'№3'!#REF!,'№3'!#REF!,'№3'!#REF!,'№3'!#REF!,'№3'!#REF!,'№3'!#REF!,'№3'!#REF!,'№3'!#REF!,'№3'!#REF!,'№3'!#REF!,'№3'!#REF!,'№3'!#REF!,'№3'!#REF!,'№3'!#REF!,'№3'!#REF!,'№3'!#REF!,'№3'!#REF!</definedName>
    <definedName name="Z_CDF83A7A_6F8D_4548_8D63_D97509A38F07_.wvu.Cols" localSheetId="1" hidden="1">'№2'!#REF!,'№2'!$I:$I</definedName>
    <definedName name="Z_CDF83A7A_6F8D_4548_8D63_D97509A38F07_.wvu.Cols" localSheetId="2" hidden="1">'№3'!#REF!,'№3'!$I:$I</definedName>
    <definedName name="Z_CDF83A7A_6F8D_4548_8D63_D97509A38F07_.wvu.FilterData" localSheetId="2" hidden="1">'№3'!$A$14:$BI$86</definedName>
    <definedName name="Z_CDF83A7A_6F8D_4548_8D63_D97509A38F07_.wvu.PrintArea" localSheetId="1" hidden="1">'№2'!$A$1:$J$69</definedName>
    <definedName name="Z_CDF83A7A_6F8D_4548_8D63_D97509A38F07_.wvu.PrintArea" localSheetId="2" hidden="1">'№3'!$A$1:$J$84</definedName>
    <definedName name="Z_CDF83A7A_6F8D_4548_8D63_D97509A38F07_.wvu.PrintTitles" localSheetId="1" hidden="1">'№2'!$9:$12</definedName>
    <definedName name="Z_CDF83A7A_6F8D_4548_8D63_D97509A38F07_.wvu.PrintTitles" localSheetId="2" hidden="1">'№3'!$11:$14</definedName>
    <definedName name="Z_CDF83A7A_6F8D_4548_8D63_D97509A38F07_.wvu.Rows" localSheetId="1" hidden="1">'№2'!#REF!,'№2'!#REF!,'№2'!#REF!,'№2'!#REF!,'№2'!#REF!,'№2'!#REF!,'№2'!#REF!,'№2'!#REF!,'№2'!#REF!,'№2'!#REF!,'№2'!#REF!,'№2'!#REF!,'№2'!#REF!,'№2'!#REF!,'№2'!#REF!,'№2'!#REF!,'№2'!#REF!,'№2'!#REF!,'№2'!#REF!,'№2'!#REF!,'№2'!#REF!,'№2'!#REF!,'№2'!#REF!,'№2'!$66:$68,'№2'!#REF!</definedName>
    <definedName name="Z_CDF83A7A_6F8D_4548_8D63_D97509A38F07_.wvu.Rows" localSheetId="2" hidden="1">'№3'!$1:$3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#REF!,'№3'!$83:$83</definedName>
    <definedName name="Z_D733478A_EE58_449F_AC74_766E540A8B9D_.wvu.FilterData" localSheetId="2" hidden="1">'№3'!$A$15:$A$71</definedName>
    <definedName name="_xlnm.Print_Titles" localSheetId="5">'6-1'!$7:$8</definedName>
    <definedName name="_xlnm.Print_Titles" localSheetId="0">'№1'!$7:$8</definedName>
    <definedName name="_xlnm.Print_Titles" localSheetId="1">'№2'!$9:$12</definedName>
    <definedName name="_xlnm.Print_Titles" localSheetId="2">'№3'!$11:$14</definedName>
    <definedName name="_xlnm.Print_Titles" localSheetId="3">'№4'!$A:$A</definedName>
    <definedName name="_xlnm.Print_Area" localSheetId="0">'№1'!$A$1:$F$58</definedName>
    <definedName name="_xlnm.Print_Area" localSheetId="1">'№2'!$A$1:$J$69</definedName>
    <definedName name="_xlnm.Print_Area" localSheetId="2">'№3'!$A$1:$J$84</definedName>
    <definedName name="_xlnm.Print_Area" localSheetId="3">'№4'!$A$1:$T$56</definedName>
    <definedName name="_xlnm.Print_Area" localSheetId="4">'№5'!$A$1:$E$54</definedName>
  </definedNames>
  <calcPr fullCalcOnLoad="1"/>
</workbook>
</file>

<file path=xl/sharedStrings.xml><?xml version="1.0" encoding="utf-8"?>
<sst xmlns="http://schemas.openxmlformats.org/spreadsheetml/2006/main" count="631" uniqueCount="386">
  <si>
    <t xml:space="preserve">Плата за ліцензії на право експорту, імпорту алкогольних напоїв та тютюнових виробів </t>
  </si>
  <si>
    <t>Плата за державну реєстрацію (крім реєстраційного збору за проведення державної реєстрації юридичних осіб та фізичних осіб - підприємців)</t>
  </si>
  <si>
    <t xml:space="preserve">Плата за ліцензії на право оптової торгівлі алкогольними напоями та тютюновими виробами </t>
  </si>
  <si>
    <t xml:space="preserve">Плата за ліцензії на право роздрібної торгівлі алкогольними напоями та тютюновими виробами </t>
  </si>
  <si>
    <t xml:space="preserve">Неподаткові надходження </t>
  </si>
  <si>
    <t xml:space="preserve">Надходження коштів від відшкодування втрат сільськогосподарського і лісогосподарського виробництва </t>
  </si>
  <si>
    <t xml:space="preserve">Адміністративні збори та платежі, доходи від некомерційного та побічного продажу </t>
  </si>
  <si>
    <t xml:space="preserve">Плата за надані в оренду ставки, що знаходяться в басейнах річок загальнодержавного значення </t>
  </si>
  <si>
    <t xml:space="preserve">Інші неподаткові надходження 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</si>
  <si>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</si>
  <si>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</si>
  <si>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Власні надходження бюджетних установ </t>
  </si>
  <si>
    <t xml:space="preserve">Збір за забруднення навколишнього природного середовища </t>
  </si>
  <si>
    <t>Екологічний податок</t>
  </si>
  <si>
    <t>Разом доходів</t>
  </si>
  <si>
    <t>Офіційні трансферти</t>
  </si>
  <si>
    <t>Дотация вирівнювання з державного бюджету</t>
  </si>
  <si>
    <t xml:space="preserve">Додаткова дотація з державного бюджету на вирівнювання фінансової забезпеченості місцевих бюджетів </t>
  </si>
  <si>
    <t>Дотація на  вирівнювання фінансової забезпеченості місцевих бюджетів</t>
  </si>
  <si>
    <t>Субвенції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</si>
  <si>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</si>
  <si>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</si>
  <si>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</si>
  <si>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 xml:space="preserve">на фінансування Програм-переможців Всеукраїнського конкурсу проектів та програм розвитку місцевого самоврядування </t>
  </si>
  <si>
    <t>за рахунок субвенції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</si>
  <si>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</si>
  <si>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Субвенція з державного бюджету обласному бюджету Донецької області 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об'єднання</t>
  </si>
  <si>
    <t>за рахунок субвенції з державного бюджету обласному бюджету Донецької області 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об'єднання</t>
  </si>
  <si>
    <t>Видатки за рахунок субвенції з державного бюджету обласному бюджету Донецької області 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об'єднання</t>
  </si>
  <si>
    <t>Субвенція з державного бюджету місцевим бюджетам на придбання витратних матеріалів та медичного обладнання для закладів охорони здоров'я</t>
  </si>
  <si>
    <t>Всього доходів</t>
  </si>
  <si>
    <t>Найменування доходів згідно з бюджетною класифікацією</t>
  </si>
  <si>
    <t xml:space="preserve">  Спеціальний фонд</t>
  </si>
  <si>
    <t>Разом</t>
  </si>
  <si>
    <t>у т.ч. бюджет розвитку</t>
  </si>
  <si>
    <t>Доходи обласного бюджету на 2011 рік</t>
  </si>
  <si>
    <t>м. Авдіївка</t>
  </si>
  <si>
    <t>м. Артемівськ</t>
  </si>
  <si>
    <t>м. Горлівка</t>
  </si>
  <si>
    <t>м. Дебальцеве</t>
  </si>
  <si>
    <t>м. Дзержинськ</t>
  </si>
  <si>
    <t>м. Димитров</t>
  </si>
  <si>
    <t>м. Добропілля</t>
  </si>
  <si>
    <t>м. Докучаєвськ</t>
  </si>
  <si>
    <t>м. Донецьк</t>
  </si>
  <si>
    <t>м. Дружківка</t>
  </si>
  <si>
    <t>м. Єнакієве</t>
  </si>
  <si>
    <t>м. Жданівка</t>
  </si>
  <si>
    <t>м. Кіровське</t>
  </si>
  <si>
    <t>м. Костянтинівка</t>
  </si>
  <si>
    <t>м. Краматорськ</t>
  </si>
  <si>
    <t>м. Красноармійськ</t>
  </si>
  <si>
    <t>м. Красний Лиман</t>
  </si>
  <si>
    <t>м. Макіївка</t>
  </si>
  <si>
    <t>м. Маріуполь</t>
  </si>
  <si>
    <t>м. Новогродівка</t>
  </si>
  <si>
    <t>м. Селидове</t>
  </si>
  <si>
    <t>м. Слов'янськ</t>
  </si>
  <si>
    <t>м. Сніжне</t>
  </si>
  <si>
    <t>м. Торез</t>
  </si>
  <si>
    <t>м. Вугледар</t>
  </si>
  <si>
    <t>м. Харцизьк</t>
  </si>
  <si>
    <t>м. Шахтарськ</t>
  </si>
  <si>
    <t>м. Ясинувата</t>
  </si>
  <si>
    <t>Олександрівський р-н</t>
  </si>
  <si>
    <t>Амвpосіївський р-н</t>
  </si>
  <si>
    <t>Аpтемівський р-н</t>
  </si>
  <si>
    <t>Великоновосілківський р-н</t>
  </si>
  <si>
    <t>Володаpський р-н</t>
  </si>
  <si>
    <t>Добpопільський р-н</t>
  </si>
  <si>
    <t>Костянтинівський р-н</t>
  </si>
  <si>
    <t>Кpасноаpмійський р-н</t>
  </si>
  <si>
    <t>Маp'їнський р-н</t>
  </si>
  <si>
    <t>Hовоазовський р-н</t>
  </si>
  <si>
    <t>Пеpшотравневий р-н</t>
  </si>
  <si>
    <t>Слов'янський р-н</t>
  </si>
  <si>
    <t>Стаpобешівський р-н</t>
  </si>
  <si>
    <t>Тельманівський р-н</t>
  </si>
  <si>
    <t>Шахтаpський р-н</t>
  </si>
  <si>
    <t>Ясинуватcький р-н</t>
  </si>
  <si>
    <t xml:space="preserve">Обласний </t>
  </si>
  <si>
    <t>Всього по області</t>
  </si>
  <si>
    <t>Загальний фонд</t>
  </si>
  <si>
    <t>Спеціальний фонд</t>
  </si>
  <si>
    <t xml:space="preserve"> Джерела  фінансування обласного бюджету на 2011 рік</t>
  </si>
  <si>
    <t>Найменування</t>
  </si>
  <si>
    <t>в т.ч. бюджет развитку</t>
  </si>
  <si>
    <t>Внутрішне фінансування</t>
  </si>
  <si>
    <t>Всього по типу кредитора</t>
  </si>
  <si>
    <t>Фінансування за борговими операціями</t>
  </si>
  <si>
    <t>Всього по типу боргового забов"язання</t>
  </si>
  <si>
    <t>250326</t>
  </si>
  <si>
    <t>091101</t>
  </si>
  <si>
    <t>091102</t>
  </si>
  <si>
    <t>091103</t>
  </si>
  <si>
    <t>091104</t>
  </si>
  <si>
    <t>091105</t>
  </si>
  <si>
    <t>091106</t>
  </si>
  <si>
    <t>091107</t>
  </si>
  <si>
    <t>110102</t>
  </si>
  <si>
    <t>110103</t>
  </si>
  <si>
    <t>250344</t>
  </si>
  <si>
    <t>250328</t>
  </si>
  <si>
    <t>250329</t>
  </si>
  <si>
    <t>250330</t>
  </si>
  <si>
    <t>091108</t>
  </si>
  <si>
    <t>110502</t>
  </si>
  <si>
    <t>080400</t>
  </si>
  <si>
    <t>180109</t>
  </si>
  <si>
    <t>250404</t>
  </si>
  <si>
    <t>090412, 090416, 090601, 090901, 091207, 091209, 091210, 091212</t>
  </si>
  <si>
    <t>250325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</si>
  <si>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регионов, в том числе:</t>
  </si>
  <si>
    <t>130000</t>
  </si>
  <si>
    <t>110201</t>
  </si>
  <si>
    <t>110300</t>
  </si>
  <si>
    <t>120300</t>
  </si>
  <si>
    <t>070601</t>
  </si>
  <si>
    <t>170703</t>
  </si>
  <si>
    <t xml:space="preserve"> 070602</t>
  </si>
  <si>
    <t>КФКР</t>
  </si>
  <si>
    <t>из него региональные программы</t>
  </si>
  <si>
    <t>010000</t>
  </si>
  <si>
    <t>010116</t>
  </si>
  <si>
    <t>070000</t>
  </si>
  <si>
    <t>080000</t>
  </si>
  <si>
    <t>250382</t>
  </si>
  <si>
    <t>090000</t>
  </si>
  <si>
    <t>090412</t>
  </si>
  <si>
    <t xml:space="preserve"> Расходы, не отнесенные к основным  группам</t>
  </si>
  <si>
    <t>общий фонд</t>
  </si>
  <si>
    <t xml:space="preserve"> </t>
  </si>
  <si>
    <t>070602</t>
  </si>
  <si>
    <t>081009</t>
  </si>
  <si>
    <t xml:space="preserve">240601  240602  240603  240604 </t>
  </si>
  <si>
    <t>110105</t>
  </si>
  <si>
    <t>250313</t>
  </si>
  <si>
    <t>250376</t>
  </si>
  <si>
    <t xml:space="preserve">110201   110202   110204
</t>
  </si>
  <si>
    <t>250102</t>
  </si>
  <si>
    <t>240601  240602  240603  240604  240605</t>
  </si>
  <si>
    <t>Код</t>
  </si>
  <si>
    <t>250335</t>
  </si>
  <si>
    <t xml:space="preserve">Органи місцевого самоврядування </t>
  </si>
  <si>
    <t>Освіта</t>
  </si>
  <si>
    <t xml:space="preserve">Вищі заклади освіти III та IV рівнів акредитації </t>
  </si>
  <si>
    <t>Охорона здоров'я </t>
  </si>
  <si>
    <t>у тому числі</t>
  </si>
  <si>
    <t>Забезпечення централізованих заходів з лікування хворих на цукровий та нецукровий діабет</t>
  </si>
  <si>
    <t xml:space="preserve">Соціальний захист та соціальне забезпечення </t>
  </si>
  <si>
    <t>Видатки на утримання установ  соціального забезпечення та окремі заходи по социальному захисту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</si>
  <si>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</si>
  <si>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</si>
  <si>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 xml:space="preserve">Соціальні програми і заходи державних органів у справах молоді </t>
  </si>
  <si>
    <t xml:space="preserve">Соціальні програми і заходи державних органів з питань забезпечення рівних прав та можливостей жінок і чоловіків </t>
  </si>
  <si>
    <t xml:space="preserve">Утримання клубів підлітків за місцем проживання </t>
  </si>
  <si>
    <t xml:space="preserve">Інші видатки </t>
  </si>
  <si>
    <t xml:space="preserve">Соціальні програми і заходи державних органів у справах сім'ї 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</si>
  <si>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</t>
  </si>
  <si>
    <t xml:space="preserve">Культура і мистецтво </t>
  </si>
  <si>
    <r>
      <t>Державне управління</t>
    </r>
    <r>
      <rPr>
        <sz val="10"/>
        <color indexed="8"/>
        <rFont val="Times New Roman"/>
        <family val="1"/>
      </rPr>
      <t> </t>
    </r>
  </si>
  <si>
    <t xml:space="preserve">Театри </t>
  </si>
  <si>
    <t xml:space="preserve">Філармонії, музичні колективи і ансамблі та інші мистецькі заклади та заходи </t>
  </si>
  <si>
    <t xml:space="preserve">Кінематографія </t>
  </si>
  <si>
    <t xml:space="preserve">Інші культурно-освітні заклади та заходи </t>
  </si>
  <si>
    <t xml:space="preserve">Засоби масової інформації </t>
  </si>
  <si>
    <t xml:space="preserve">Книговидання </t>
  </si>
  <si>
    <t xml:space="preserve">Фізична культура і спорт </t>
  </si>
  <si>
    <t xml:space="preserve">Транспорт, дорожнє господарство, зв'язок, телекомунікації та інформатика 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</si>
  <si>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</si>
  <si>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 xml:space="preserve">Програма стабілізації та соціально-економічного розвитку територій </t>
  </si>
  <si>
    <t xml:space="preserve">Цільові фонди </t>
  </si>
  <si>
    <t xml:space="preserve">Охорона та раціональне використання природних ресурсів </t>
  </si>
  <si>
    <t xml:space="preserve">Резервний фонд </t>
  </si>
  <si>
    <t>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</t>
  </si>
  <si>
    <t>РАЗОМ ВИДАТКИ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</si>
  <si>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</t>
  </si>
  <si>
    <t>В С Ь О Г О     В И Д А Т К І В: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</si>
  <si>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</si>
  <si>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</si>
  <si>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</si>
  <si>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</si>
  <si>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Додаток 2</t>
  </si>
  <si>
    <t>до рішення обласної ради</t>
  </si>
  <si>
    <t>Видатки обласного бюджету на 2011 рік</t>
  </si>
  <si>
    <t>за функціональною структурою</t>
  </si>
  <si>
    <t>КФКВ</t>
  </si>
  <si>
    <t>Видатки за функціональною структурою</t>
  </si>
  <si>
    <t xml:space="preserve">               Видатки загального фонду</t>
  </si>
  <si>
    <t>Видатки спеціального фонду</t>
  </si>
  <si>
    <t>Всього</t>
  </si>
  <si>
    <t>оплата праці (код 1110)</t>
  </si>
  <si>
    <t>комунальні послуги та енергоносії (код 1160)</t>
  </si>
  <si>
    <t>інші видатки</t>
  </si>
  <si>
    <t>бюджет розвитку</t>
  </si>
  <si>
    <t>РАЗОМ</t>
  </si>
  <si>
    <t>тис.грн.</t>
  </si>
  <si>
    <t>Додаток 3</t>
  </si>
  <si>
    <t>Розподіл видатків обласного бюджету на 2011 рік</t>
  </si>
  <si>
    <t>за головними розпорядниками коштів</t>
  </si>
  <si>
    <t xml:space="preserve">  Назва головного розпорядника коштів</t>
  </si>
  <si>
    <t>Інші видатки на соціальний захист населення</t>
  </si>
  <si>
    <t>Інші видатки</t>
  </si>
  <si>
    <t>Управління освіти і науки облдержадміністрації</t>
  </si>
  <si>
    <t>Освіта (установи освіти, програми та заходи у галузі освіта)</t>
  </si>
  <si>
    <t>Головне управління охорони здоров"я облдержадміністрації</t>
  </si>
  <si>
    <t xml:space="preserve">Освіта (вищі заклади освіти І-ІІ рівнів акредитації; інші заклади та заходи післядипломної освіти) </t>
  </si>
  <si>
    <t>Бібліотеки</t>
  </si>
  <si>
    <t>Головне управління праці та соціального захисту населення облдержадміністрації</t>
  </si>
  <si>
    <t>Управління у справах сім"ї та молоді облдержадміністрації</t>
  </si>
  <si>
    <t>Заклади культури</t>
  </si>
  <si>
    <t>Головне фінансове управління облдержадміністрації</t>
  </si>
  <si>
    <t>Додаток 4</t>
  </si>
  <si>
    <t>Субвенції загального фонду:</t>
  </si>
  <si>
    <t>Субвенція спеціального фонду</t>
  </si>
  <si>
    <t>ВСЬОГО</t>
  </si>
  <si>
    <t xml:space="preserve">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</si>
  <si>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 на надання пільг та житлових субсидій населенню на придбання твердого та рідкого пічного побутового палива і скрапленого газу</t>
  </si>
  <si>
    <t>в тому числі</t>
  </si>
  <si>
    <t xml:space="preserve">компенсація за пільговий  проізд у залізничному транспорті </t>
  </si>
  <si>
    <t>пільги на послуги зв'язку</t>
  </si>
  <si>
    <t>приміського зв'язку окремих категорій громадян</t>
  </si>
  <si>
    <t>міжміського зв'язку</t>
  </si>
  <si>
    <t>Додаток 5</t>
  </si>
  <si>
    <t>Назва адміністративно-територіальних одиниць</t>
  </si>
  <si>
    <t>Управління з питань фізичної культури та спорту облдержадміністрації</t>
  </si>
  <si>
    <t>Фізична культура та спорт (утримання  установ фізичної культури та спорту, проведення навчально-тренувальних, спортивно-оздоровчих зборів, змагань і заходів)</t>
  </si>
  <si>
    <t xml:space="preserve">Спеціалізовані поліклініки (лікарсько-фізкультурний диспансер) </t>
  </si>
  <si>
    <t>Головне управління капітального будівництва облдержадміністрації</t>
  </si>
  <si>
    <t xml:space="preserve">у тому числі </t>
  </si>
  <si>
    <t>Управління культури і туризму облдержадміністрації</t>
  </si>
  <si>
    <t>Назви адміністративно-територіальних одиниць</t>
  </si>
  <si>
    <t>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</si>
  <si>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капітальний ремонт будівль (квартир), санаторно-курортне лікування, компенсація видатків на автомобільне паливо, поховання, спорудження пам'ятників, одноразова допомога у  разі смерті, компенсація за пільговий міжміський проїзд громадян, які постраджали внаслідок  аварії на ЧАЕС, компенсація за пільговий проїзд повітряним  транспортом</t>
  </si>
  <si>
    <t>на придбання витратних матеріалів та медичного обладнання для закладів охорони здоров'я</t>
  </si>
  <si>
    <t>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</t>
  </si>
  <si>
    <t>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</t>
  </si>
  <si>
    <t>на поліпшення умов оплати праці медичних працівників, які надають медичну допомогу хворим на туберкульоз</t>
  </si>
  <si>
    <t>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об'єднання</t>
  </si>
  <si>
    <t>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</si>
  <si>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Волновахський р-н</t>
  </si>
  <si>
    <t>№</t>
  </si>
  <si>
    <t>080102</t>
  </si>
  <si>
    <t>у тому числі:</t>
  </si>
  <si>
    <t>Охорона здоров"я (утримання лікувально - профілактичних закладів, проведення заходів та виконання програм)</t>
  </si>
  <si>
    <t>за рахунок субвенції з державного бюджету місцевим бюджетам на придбання витратних матеріалів та медичного обладнання для закладів охорони здоров'я</t>
  </si>
  <si>
    <t>Інші програми соціального захисту населення (пільги на медичне обслуговування громадянам, які постраждали внаслідок Чорнобильської катастрофи, допомога на догляд за інвалідом I чи II групи внаслідок психічного розладу, витрати на поховання учасників бойових дій та інвалідів війни, компенсаційні виплати інвалідам на бензин, ремонт, техобслуговування автотранспорту та транспортне обслуговування, встановлення телефонів інвалідам I та II груп)</t>
  </si>
  <si>
    <t>090212, 090413, 090417, 091303, 091304</t>
  </si>
  <si>
    <t>Фінансова підтримка гастрольної діяльності</t>
  </si>
  <si>
    <t>Освіта (вищі заклади освіти I та II рівнів акредитації; інші установи, заходи післядипломної освіти)</t>
  </si>
  <si>
    <t>130110</t>
  </si>
  <si>
    <t>Фінансова підтримка спортивних споруд </t>
  </si>
  <si>
    <t>компенсація за пільговий  проїзд у міському та приміському электро- і автотран-спорті окремих категорій громадян</t>
  </si>
  <si>
    <t>130107</t>
  </si>
  <si>
    <t xml:space="preserve">Утримання та навчально-тренувальна робота дитячо-юнацьких спортивних шкіл </t>
  </si>
  <si>
    <t>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</si>
  <si>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Управління інформаційної політики та з питань преси облдержадміністрації</t>
  </si>
  <si>
    <t>Головний розпорядник коштів / відповідальний виконавець</t>
  </si>
  <si>
    <t>Субвенція з місцевого бюджету державному бюджету на виконання програм соціально-економічного та культурного розвитку регіонів, у тому числі:</t>
  </si>
  <si>
    <t>реалізація окремих заходів по розвитку земельних відношин</t>
  </si>
  <si>
    <t>6=(гр.3+гр.4)</t>
  </si>
  <si>
    <t>Х</t>
  </si>
  <si>
    <t>13020000</t>
  </si>
  <si>
    <t>13030000</t>
  </si>
  <si>
    <t>13070000</t>
  </si>
  <si>
    <t>14060500</t>
  </si>
  <si>
    <t>14060600</t>
  </si>
  <si>
    <t>14060700</t>
  </si>
  <si>
    <t>14060900</t>
  </si>
  <si>
    <t>14061000</t>
  </si>
  <si>
    <t>22120000</t>
  </si>
  <si>
    <t>24062100</t>
  </si>
  <si>
    <t>X</t>
  </si>
  <si>
    <t>41020100</t>
  </si>
  <si>
    <t>41020600</t>
  </si>
  <si>
    <t>41030600</t>
  </si>
  <si>
    <t>41030800</t>
  </si>
  <si>
    <t>41030900</t>
  </si>
  <si>
    <t>41031000</t>
  </si>
  <si>
    <t>41034300</t>
  </si>
  <si>
    <t>41035800</t>
  </si>
  <si>
    <t>41036300</t>
  </si>
  <si>
    <t>Видатки за рахунок субвенції з державного бюджету місцевим бюджетам на придбання витратних матеріалів та медичного обладнання для закладів охорони здоров'я</t>
  </si>
  <si>
    <t>Видатки за рахунок субвенції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</si>
  <si>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Субвенція з державного бюджету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</t>
  </si>
  <si>
    <t>На утримання притулків для дітей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</si>
  <si>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батькам-вихова-телям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</si>
  <si>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 утримання соціального гуртожитку для дітей-сиріт та дітей, позбавлених батьківського піклування</t>
  </si>
  <si>
    <t xml:space="preserve">090212, 090413, 090417, 091303, 091304 </t>
  </si>
  <si>
    <t xml:space="preserve">Субвенції з обласного бюджету бюджетам міст і районів на 2011 рік </t>
  </si>
  <si>
    <t>Розподіл між бюджетами міст обласного значення, районів області та обласним бюджетом сум міжбюджетних трансфертів з державного бюджету</t>
  </si>
  <si>
    <t>Додаток 7</t>
  </si>
  <si>
    <t>Додаток 1</t>
  </si>
  <si>
    <t xml:space="preserve">Податкові надходження 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</si>
  <si>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</si>
  <si>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</si>
  <si>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Податок на прибуток підприємств і організацій, що належать до комунальної власності </t>
  </si>
  <si>
    <t xml:space="preserve">Податки на власність </t>
  </si>
  <si>
    <t xml:space="preserve">Податок з власників транспортних засобів та інших самохідних машин і механізмів </t>
  </si>
  <si>
    <t xml:space="preserve">Збори на спеціальне використання природних ресурсів </t>
  </si>
  <si>
    <t>Збір за спеціальне використання води (крім збору за спеціальне використання води водних об"єктів місцевого значення)</t>
  </si>
  <si>
    <t>Платежі за користування надрами для видобування корисних копалин загальнодержавного значення (крім плати за користуання надрами континентального шельфу і виключної (морської) економічної зони, яка зараховується до державного бюджетуу повному обсязі)</t>
  </si>
  <si>
    <t xml:space="preserve">Плата за використання інших природних ресурсів </t>
  </si>
  <si>
    <t xml:space="preserve">Внутрішні податки на товари та послуги </t>
  </si>
  <si>
    <t xml:space="preserve">Плата за видачу ліцензій та сертифікатів </t>
  </si>
  <si>
    <t xml:space="preserve">Плата за ліцензії на виробництво спирту етилового, коньячного і плодового,  спирту етилового ректифікованого виноградного, спирту етилового ректифікованого плодового, спирту-сирцю виноградного, спирту-сирцю плодового, алкогольних напоїв та тютюнових виробів </t>
  </si>
  <si>
    <t>Плата за ліцензії на право експорту, імпорту та оптової торгівлі спиртом етиловим, коньячним і плодовим, спиртом етиловим ректифікованим виноградним, спиртом етиловим ректифікованим плодовим, спиртом-сирцем виноградним, спиртом-сирцем плодовим</t>
  </si>
  <si>
    <t>Субвенція на виконання власних повноважень територіальних громад сіл, селищ, міст та їх об'єднань (на утримання приютів для дітей, на утримання соціального гуртожитку для дітей-сиріт, та дітей позбавлених батьківського піклування)</t>
  </si>
  <si>
    <t xml:space="preserve">Забезпечення оздоровлення дітей у комунальному підприємстві "Обласний дитячо-молодіжний санаторно-оздоровчий комплекс "ПЕРЛИНА ДОНЕЧЧИНИ"   </t>
  </si>
  <si>
    <t>Фінансова підтримка обласного комунального підприємства "Обласний дитячо-молодіжний санаторно-оздоровчий комплекс "Перлина Донеччини", м. Святогірськ</t>
  </si>
  <si>
    <t>Забезпечення літнього оздоровлення дітей та підлітків в оздоровчих закладах, що знаходяться в управлінні Донецької обласної ради професійних спілок</t>
  </si>
  <si>
    <t>ВСЬОГО на програми/заходи</t>
  </si>
  <si>
    <t>Сума</t>
  </si>
  <si>
    <t xml:space="preserve">                                до рішення обласної ради</t>
  </si>
  <si>
    <t>Забезпечення фінансування книговидавничої діяльності Донецької обласної редакційної колегії книги "Реабілітовані історією"</t>
  </si>
  <si>
    <t xml:space="preserve">                                Додаток 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</si>
  <si>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</si>
  <si>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з питань підготовки та проведенню фінальної частини чемпіонату Європи 2012 року з футболу облдержадміністрації</t>
  </si>
  <si>
    <t>Рішення обласної ради від 14.05.2010 № 5/28-882</t>
  </si>
  <si>
    <t>Стипендії обдарованим студентам, які навчаються у вищих учбових закладах III-IV рівнів акредитації</t>
  </si>
  <si>
    <t>Обласна рада</t>
  </si>
  <si>
    <t>Матеріальна допомога громадянам, які звернулися на особистий прийом до голови обласної ради та заступникам голови</t>
  </si>
  <si>
    <t>Матеріальна допомога громадянам, яка надається депутатами обласної ради</t>
  </si>
  <si>
    <t xml:space="preserve">Утримання виконавчого комітету прикордонних областей республіки Беларусь, Російської федерації, України; сплата річних членських взносів в Асамблею Європейськиї Регіонів, в Українську асоціацію місцевих та регіональних властей та в Місцеву асоціацію органів місцевого самоврядування Донецької області.                                                                                                                       Представницькі видатки, бланочна продукція, виготовлення почесного знаку з футляром     </t>
  </si>
  <si>
    <t xml:space="preserve">Розділ 7.5 Гуманітарна сфера Програми економічного та соціального розвитку на 2010 рік </t>
  </si>
  <si>
    <t>Проведення заходів і реалізація іміджевих проектів, пов'язаних з перебуванням експертів МОК "Євро 2012 Україна" і УЄФА та їх супроводом, а також виготовлення поліграфічної та сувенірної продукції в рамках пілготовки регіону до Євро2012</t>
  </si>
  <si>
    <t>Управління з питаньпідготовки і проведення фінальної частини чемпіонату Європи 2012 року з футболу Донецької облдержадміністрації</t>
  </si>
  <si>
    <t xml:space="preserve">Розділ  7.5. Гуманітарна сфера. Фізичне виховання та спорт Програми економічного і соціального розвитку Донецької області  </t>
  </si>
  <si>
    <t xml:space="preserve">Розділ  7.5. Гуманітарна сфера. Підтримка сім'ї, дітей та молоді Програми економічного і соціального розвитку Донецької області на 2010 рік </t>
  </si>
  <si>
    <t>Розділ 7.4. Соціальний захист                             Прогрими економічного та соціального розвитку Донецької області на 2010 рік</t>
  </si>
  <si>
    <t>Надання фінансової підтримки обласним громадським організаціям ветеранів, інвалідів та обласної громадської організації “Союз Чорнобиль України”</t>
  </si>
  <si>
    <t>Розділ 7.4. Соціальний захист                             Прогрими економічного та соціального розвитку Донецької області на 2010 рік,                          рішення  обласної ради                                                    від 14.05.2010 № 5/28-879</t>
  </si>
  <si>
    <t>Надання допомоги обласної ради учням професійно-технічних навчальних закладів і студентам вищих навчальних закладів  I–IV рівнів акредитації з числа дітей-сиріт і дітей, позбавлених батьківського піклування, що перебувають на повному державному забезпеченні</t>
  </si>
  <si>
    <t>Розділ 7.4. Соціальний захист                             Прогрими економічного та соціального розвитку Донецької області на 2010 рік,                                  рішення  обласної ради                                                    від 14.05.2010 № 5/28-878</t>
  </si>
  <si>
    <t>Надання пільг інвалідам по зору 1 та 2 групи, дітям-інвалідам по зору до 18 років на житлово-комунальні послуги</t>
  </si>
  <si>
    <t>Розділ 7.4. Соціальний захист                             Програми економічного та соціального розвитку Донецької області на 2010 рік від 14.05.2010 № 5/28-878</t>
  </si>
  <si>
    <t>Розділ 7.8. Розвиток інформаційного простору                                                                 Програми економічного та соціального розвитку Донецької області на 2010 рік від 14.05.2010 № 5/28-878</t>
  </si>
  <si>
    <t>070501;    070804</t>
  </si>
  <si>
    <t>070501; 070804</t>
  </si>
  <si>
    <t xml:space="preserve">Професійно-технічна освіта </t>
  </si>
  <si>
    <t>180409</t>
  </si>
  <si>
    <t>Внески органів влади АРКрим та органів місцевого самоврядування у статутні фонди суб!єктів підприємницької діяльності</t>
  </si>
  <si>
    <t xml:space="preserve"> Забезпечення фінансування книговидавничої діяльності Донецького обласного відділення пошуково-видавничого агенства "Книга Памяті України"</t>
  </si>
  <si>
    <t>4</t>
  </si>
  <si>
    <t>1.</t>
  </si>
  <si>
    <t>2.</t>
  </si>
  <si>
    <t>3.</t>
  </si>
  <si>
    <t>Рішення обласної ради від 21.10.2010 № 5/31-962 "Про створення комунального підприємства "Донецький обласний координаційний центр підтримки підприємництва"</t>
  </si>
  <si>
    <t>Внесення коштів у статутний фонд комунального підприємства "Донецький обласний координаційний центр підтримки підприємництва"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</si>
  <si>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</si>
  <si>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</si>
  <si>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</si>
  <si>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</si>
  <si>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</si>
  <si>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</si>
  <si>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</si>
  <si>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</si>
  <si>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</si>
  <si>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</si>
  <si>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</si>
  <si>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</si>
  <si>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</si>
  <si>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Розділ 7.4 Соціальний захист  Програми економічного та соціального розвитку на 2010 рік;                           розпорядження голови обласної ради від 10.01.2007 № 1р</t>
  </si>
  <si>
    <t>Розділ 7.4 Соціальний захист  Програми економічного та соціального розвитку на 2010 рік;                                 рішення обласної ради від 01.07.2010 № 5/29-898</t>
  </si>
  <si>
    <t>Розділ 12. Організаційно-кадрове забезпечення виконання Програми економічного та соціального розвитку на 2010 рік;                               затверджено окремими рішеннями</t>
  </si>
  <si>
    <t>Субвенція з державного бюджету на здійснення заходів щодо соціально-економічного розвитку окремих територій</t>
  </si>
  <si>
    <t>в тому числі за рахунок субвенції з державного бюджету на здійснення заходів щодо соціально-економічного розвитку окремих територій</t>
  </si>
  <si>
    <t>Збір за першу реєстрацію транспортного засобу</t>
  </si>
  <si>
    <t xml:space="preserve">Податок на доходи фізичних осіб </t>
  </si>
  <si>
    <t>Плата за оренду цілісних майнових комплексів та іншого державного майна (надходження від орендної плати за користування майновим комплексом та іншим майном, що перебуває в комунальній власності)</t>
  </si>
  <si>
    <t>22080400</t>
  </si>
  <si>
    <t>240605</t>
  </si>
  <si>
    <t>на здійснення заходів щодо соціально-економічного розвитку окремих територій</t>
  </si>
  <si>
    <t xml:space="preserve"> на надання пільг з послуг зв'язку та інших передбачених законодавством пільг, в тому числі компенсації  втрати частини доходів у зв"язку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</si>
  <si>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Програма економічного та соціального розвитку Донецької області на 2010 рік, а також окремі рішення обласної ради</t>
  </si>
  <si>
    <t>Назва  заходу</t>
  </si>
  <si>
    <t>Перелік заходів, повязаних з діяльністю комунальних підприємств та громадських організацій, яким надавалася фінансова підтримка на забезпечення поточної діяльності в межах Програми економічного та соціального розвитку Донецької області на 2010 рік, а також окремих рішень обласної ради, фінансування яких здійснюватиметься до прийняття Програми економічного та соціального розвитку Донецької області на 2011 рік</t>
  </si>
  <si>
    <t>Фінансова підтримка КП РСК "Олімпійський"</t>
  </si>
  <si>
    <t>Пільгова передплата періодичних видань ветеранам, інвалідам та іншім пільговим категоріям громадян</t>
  </si>
  <si>
    <t>120100</t>
  </si>
  <si>
    <t>Телебачення і радіомовлення</t>
  </si>
  <si>
    <t>Надання фінансової підтримки комунальному підприємству "Регіональна телерадіокомпанія"Регіон-Донбас"</t>
  </si>
  <si>
    <t>Виконавчий апарат Донецької обласної ради</t>
  </si>
  <si>
    <t>від 29.12.2010 № 6/2-22</t>
  </si>
  <si>
    <t>від 29.12.2010 № 6/2-22_______</t>
  </si>
  <si>
    <t xml:space="preserve">                                від 29.12.2010 № 6/2-22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</si>
</sst>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#,##0.000"/>
    <numFmt numFmtId="181" formatCode="#,##0.0000"/>
    <numFmt numFmtId="182" formatCode="#,##0.000000"/>
    <numFmt numFmtId="183" formatCode="0.0%"/>
    <numFmt numFmtId="184" formatCode="0.0000"/>
    <numFmt numFmtId="185" formatCode="0.00000"/>
    <numFmt numFmtId="186" formatCode="0.000"/>
    <numFmt numFmtId="187" formatCode="#,##0.000_ ;[Red]\-#,##0.000\ "/>
    <numFmt numFmtId="188" formatCode="0.000E+00"/>
    <numFmt numFmtId="189" formatCode="0.0E+00"/>
    <numFmt numFmtId="190" formatCode="0E+00"/>
    <numFmt numFmtId="191" formatCode="0.000000"/>
    <numFmt numFmtId="192" formatCode="0.00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sz val="10"/>
      <name val="Helv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1.5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11"/>
      <name val="Times New Roman Cyr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2"/>
      <name val="Times New Roman Cyr"/>
      <family val="1"/>
    </font>
    <font>
      <b/>
      <sz val="16"/>
      <name val="Times New Roman"/>
      <family val="1"/>
    </font>
    <font>
      <b/>
      <sz val="12"/>
      <color indexed="9"/>
      <name val="Times New Roman"/>
      <family val="1"/>
    </font>
    <font>
      <sz val="14"/>
      <color indexed="8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1" fillId="0" borderId="4" xfId="0" applyFont="1" applyFill="1" applyBorder="1" applyAlignment="1">
      <alignment horizontal="left" vertical="center" wrapText="1"/>
    </xf>
    <xf numFmtId="172" fontId="1" fillId="0" borderId="4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4" xfId="0" applyNumberFormat="1" applyFont="1" applyFill="1" applyBorder="1" applyAlignment="1">
      <alignment horizontal="left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/>
    </xf>
    <xf numFmtId="172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 shrinkToFit="1"/>
    </xf>
    <xf numFmtId="0" fontId="1" fillId="0" borderId="4" xfId="0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3" fillId="0" borderId="4" xfId="0" applyFont="1" applyFill="1" applyBorder="1" applyAlignment="1">
      <alignment vertical="top" wrapText="1"/>
    </xf>
    <xf numFmtId="172" fontId="3" fillId="0" borderId="9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172" fontId="1" fillId="0" borderId="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center"/>
    </xf>
    <xf numFmtId="172" fontId="6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4" fontId="3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172" fontId="1" fillId="0" borderId="12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172" fontId="6" fillId="0" borderId="0" xfId="0" applyNumberFormat="1" applyFont="1" applyFill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173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172" fontId="15" fillId="0" borderId="13" xfId="0" applyNumberFormat="1" applyFont="1" applyBorder="1" applyAlignment="1">
      <alignment horizontal="center" vertical="center" wrapText="1"/>
    </xf>
    <xf numFmtId="173" fontId="15" fillId="0" borderId="0" xfId="0" applyNumberFormat="1" applyFont="1" applyFill="1" applyBorder="1" applyAlignment="1">
      <alignment horizontal="center" vertical="center" wrapText="1"/>
    </xf>
    <xf numFmtId="172" fontId="15" fillId="0" borderId="0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173" fontId="15" fillId="0" borderId="0" xfId="0" applyNumberFormat="1" applyFont="1" applyBorder="1" applyAlignment="1">
      <alignment horizontal="center" vertical="center" wrapText="1"/>
    </xf>
    <xf numFmtId="173" fontId="15" fillId="0" borderId="0" xfId="0" applyNumberFormat="1" applyFont="1" applyFill="1" applyBorder="1" applyAlignment="1">
      <alignment horizontal="center" vertical="center"/>
    </xf>
    <xf numFmtId="172" fontId="15" fillId="0" borderId="4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 vertical="center" wrapText="1"/>
    </xf>
    <xf numFmtId="172" fontId="15" fillId="0" borderId="16" xfId="0" applyNumberFormat="1" applyFont="1" applyBorder="1" applyAlignment="1">
      <alignment horizontal="center"/>
    </xf>
    <xf numFmtId="172" fontId="15" fillId="0" borderId="14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15" fillId="0" borderId="0" xfId="0" applyNumberFormat="1" applyFont="1" applyFill="1" applyAlignment="1">
      <alignment vertical="center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left" vertical="top" wrapText="1"/>
    </xf>
    <xf numFmtId="172" fontId="15" fillId="0" borderId="4" xfId="0" applyNumberFormat="1" applyFont="1" applyFill="1" applyBorder="1" applyAlignment="1">
      <alignment horizontal="center" vertical="justify"/>
    </xf>
    <xf numFmtId="172" fontId="5" fillId="0" borderId="0" xfId="0" applyNumberFormat="1" applyFont="1" applyFill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center" wrapText="1"/>
    </xf>
    <xf numFmtId="172" fontId="15" fillId="0" borderId="22" xfId="0" applyNumberFormat="1" applyFont="1" applyBorder="1" applyAlignment="1">
      <alignment horizontal="center" vertical="center" wrapText="1"/>
    </xf>
    <xf numFmtId="172" fontId="15" fillId="0" borderId="0" xfId="0" applyNumberFormat="1" applyFont="1" applyBorder="1" applyAlignment="1">
      <alignment horizontal="center" vertical="center" wrapText="1"/>
    </xf>
    <xf numFmtId="172" fontId="15" fillId="0" borderId="23" xfId="0" applyNumberFormat="1" applyFont="1" applyBorder="1" applyAlignment="1">
      <alignment horizontal="center" vertical="center" wrapText="1"/>
    </xf>
    <xf numFmtId="172" fontId="15" fillId="0" borderId="23" xfId="0" applyNumberFormat="1" applyFont="1" applyFill="1" applyBorder="1" applyAlignment="1">
      <alignment horizontal="center" vertical="center" wrapText="1"/>
    </xf>
    <xf numFmtId="172" fontId="15" fillId="0" borderId="13" xfId="0" applyNumberFormat="1" applyFont="1" applyFill="1" applyBorder="1" applyAlignment="1">
      <alignment horizontal="center" vertical="center" wrapText="1"/>
    </xf>
    <xf numFmtId="172" fontId="15" fillId="0" borderId="0" xfId="0" applyNumberFormat="1" applyFont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172" fontId="15" fillId="0" borderId="23" xfId="0" applyNumberFormat="1" applyFont="1" applyBorder="1" applyAlignment="1">
      <alignment horizontal="center" vertical="center"/>
    </xf>
    <xf numFmtId="172" fontId="15" fillId="0" borderId="13" xfId="0" applyNumberFormat="1" applyFont="1" applyBorder="1" applyAlignment="1">
      <alignment horizontal="center" vertical="center"/>
    </xf>
    <xf numFmtId="172" fontId="15" fillId="0" borderId="23" xfId="0" applyNumberFormat="1" applyFont="1" applyFill="1" applyBorder="1" applyAlignment="1">
      <alignment horizontal="center" vertical="center"/>
    </xf>
    <xf numFmtId="172" fontId="15" fillId="0" borderId="13" xfId="0" applyNumberFormat="1" applyFont="1" applyFill="1" applyBorder="1" applyAlignment="1">
      <alignment horizontal="center" vertical="center"/>
    </xf>
    <xf numFmtId="172" fontId="15" fillId="0" borderId="20" xfId="0" applyNumberFormat="1" applyFont="1" applyFill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/>
    </xf>
    <xf numFmtId="172" fontId="15" fillId="0" borderId="20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172" fontId="15" fillId="0" borderId="20" xfId="0" applyNumberFormat="1" applyFont="1" applyBorder="1" applyAlignment="1">
      <alignment horizontal="center"/>
    </xf>
    <xf numFmtId="172" fontId="15" fillId="0" borderId="13" xfId="0" applyNumberFormat="1" applyFont="1" applyBorder="1" applyAlignment="1">
      <alignment horizontal="center"/>
    </xf>
    <xf numFmtId="172" fontId="1" fillId="0" borderId="4" xfId="0" applyNumberFormat="1" applyFont="1" applyFill="1" applyBorder="1" applyAlignment="1">
      <alignment horizontal="center" vertical="justify"/>
    </xf>
    <xf numFmtId="172" fontId="15" fillId="0" borderId="15" xfId="0" applyNumberFormat="1" applyFont="1" applyBorder="1" applyAlignment="1">
      <alignment horizontal="center" vertical="center" wrapText="1"/>
    </xf>
    <xf numFmtId="172" fontId="15" fillId="0" borderId="24" xfId="0" applyNumberFormat="1" applyFont="1" applyBorder="1" applyAlignment="1">
      <alignment horizontal="center"/>
    </xf>
    <xf numFmtId="172" fontId="2" fillId="0" borderId="25" xfId="0" applyNumberFormat="1" applyFont="1" applyBorder="1" applyAlignment="1">
      <alignment horizontal="center"/>
    </xf>
    <xf numFmtId="173" fontId="15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72" fontId="2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173" fontId="1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wrapText="1"/>
    </xf>
    <xf numFmtId="4" fontId="15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 horizontal="center" wrapText="1"/>
    </xf>
    <xf numFmtId="4" fontId="15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1" fillId="0" borderId="4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justify" vertical="center" wrapText="1"/>
    </xf>
    <xf numFmtId="0" fontId="1" fillId="0" borderId="4" xfId="0" applyNumberFormat="1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/>
    </xf>
    <xf numFmtId="0" fontId="23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 shrinkToFit="1"/>
    </xf>
    <xf numFmtId="0" fontId="1" fillId="0" borderId="4" xfId="0" applyNumberFormat="1" applyFont="1" applyFill="1" applyBorder="1" applyAlignment="1">
      <alignment horizontal="justify" vertical="center" wrapText="1" shrinkToFit="1"/>
    </xf>
    <xf numFmtId="0" fontId="19" fillId="0" borderId="0" xfId="0" applyFont="1" applyFill="1" applyAlignment="1">
      <alignment horizontal="center"/>
    </xf>
    <xf numFmtId="0" fontId="1" fillId="0" borderId="4" xfId="0" applyFont="1" applyFill="1" applyBorder="1" applyAlignment="1">
      <alignment vertical="center" wrapText="1"/>
    </xf>
    <xf numFmtId="172" fontId="1" fillId="0" borderId="4" xfId="0" applyNumberFormat="1" applyFont="1" applyFill="1" applyBorder="1" applyAlignment="1">
      <alignment horizontal="justify" vertical="center" wrapText="1"/>
    </xf>
    <xf numFmtId="0" fontId="26" fillId="0" borderId="26" xfId="15" applyFont="1" applyFill="1" applyBorder="1">
      <alignment/>
      <protection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73" fontId="15" fillId="0" borderId="4" xfId="0" applyNumberFormat="1" applyFont="1" applyFill="1" applyBorder="1" applyAlignment="1">
      <alignment horizontal="right"/>
    </xf>
    <xf numFmtId="172" fontId="5" fillId="0" borderId="4" xfId="0" applyNumberFormat="1" applyFont="1" applyFill="1" applyBorder="1" applyAlignment="1">
      <alignment horizontal="right"/>
    </xf>
    <xf numFmtId="172" fontId="15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0" fontId="15" fillId="0" borderId="4" xfId="0" applyNumberFormat="1" applyFont="1" applyFill="1" applyBorder="1" applyAlignment="1">
      <alignment horizontal="right"/>
    </xf>
    <xf numFmtId="180" fontId="15" fillId="0" borderId="4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0" fontId="5" fillId="0" borderId="26" xfId="15" applyFont="1" applyFill="1" applyBorder="1">
      <alignment/>
      <protection/>
    </xf>
    <xf numFmtId="0" fontId="19" fillId="0" borderId="26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 shrinkToFi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 shrinkToFit="1"/>
    </xf>
    <xf numFmtId="0" fontId="1" fillId="0" borderId="3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wrapText="1" shrinkToFit="1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wrapText="1" shrinkToFit="1"/>
    </xf>
    <xf numFmtId="172" fontId="20" fillId="0" borderId="4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1" fillId="0" borderId="4" xfId="0" applyFont="1" applyFill="1" applyBorder="1" applyAlignment="1">
      <alignment horizontal="left" wrapText="1" shrinkToFit="1"/>
    </xf>
    <xf numFmtId="0" fontId="4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 shrinkToFit="1"/>
    </xf>
    <xf numFmtId="172" fontId="3" fillId="0" borderId="4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0" fontId="1" fillId="0" borderId="4" xfId="0" applyFont="1" applyFill="1" applyBorder="1" applyAlignment="1">
      <alignment wrapText="1" shrinkToFit="1"/>
    </xf>
    <xf numFmtId="172" fontId="22" fillId="0" borderId="4" xfId="0" applyNumberFormat="1" applyFont="1" applyFill="1" applyBorder="1" applyAlignment="1">
      <alignment horizontal="center"/>
    </xf>
    <xf numFmtId="180" fontId="4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2" fontId="4" fillId="0" borderId="0" xfId="0" applyNumberFormat="1" applyFont="1" applyFill="1" applyAlignment="1">
      <alignment horizontal="center"/>
    </xf>
    <xf numFmtId="172" fontId="3" fillId="0" borderId="27" xfId="0" applyNumberFormat="1" applyFont="1" applyFill="1" applyBorder="1" applyAlignment="1">
      <alignment horizontal="center"/>
    </xf>
    <xf numFmtId="173" fontId="7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 shrinkToFit="1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 shrinkToFit="1"/>
    </xf>
    <xf numFmtId="172" fontId="4" fillId="0" borderId="0" xfId="0" applyNumberFormat="1" applyFont="1" applyFill="1" applyBorder="1" applyAlignment="1">
      <alignment horizontal="left" wrapText="1" shrinkToFit="1"/>
    </xf>
    <xf numFmtId="2" fontId="4" fillId="0" borderId="0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3" fillId="0" borderId="25" xfId="0" applyNumberFormat="1" applyFont="1" applyFill="1" applyBorder="1" applyAlignment="1">
      <alignment horizontal="center"/>
    </xf>
    <xf numFmtId="172" fontId="3" fillId="0" borderId="18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 horizontal="center" vertical="top"/>
    </xf>
    <xf numFmtId="0" fontId="24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/>
    </xf>
    <xf numFmtId="172" fontId="24" fillId="0" borderId="0" xfId="0" applyNumberFormat="1" applyFont="1" applyFill="1" applyAlignment="1">
      <alignment/>
    </xf>
    <xf numFmtId="172" fontId="30" fillId="0" borderId="0" xfId="0" applyNumberFormat="1" applyFont="1" applyFill="1" applyAlignment="1">
      <alignment/>
    </xf>
    <xf numFmtId="173" fontId="31" fillId="0" borderId="0" xfId="0" applyNumberFormat="1" applyFont="1" applyFill="1" applyAlignment="1">
      <alignment/>
    </xf>
    <xf numFmtId="172" fontId="31" fillId="0" borderId="0" xfId="0" applyNumberFormat="1" applyFont="1" applyFill="1" applyAlignment="1">
      <alignment/>
    </xf>
    <xf numFmtId="172" fontId="31" fillId="0" borderId="0" xfId="0" applyNumberFormat="1" applyFont="1" applyFill="1" applyBorder="1" applyAlignment="1">
      <alignment/>
    </xf>
    <xf numFmtId="0" fontId="15" fillId="0" borderId="26" xfId="15" applyFont="1" applyFill="1" applyBorder="1">
      <alignment/>
      <protection/>
    </xf>
    <xf numFmtId="0" fontId="32" fillId="0" borderId="26" xfId="15" applyFont="1" applyFill="1" applyBorder="1">
      <alignment/>
      <protection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173" fontId="21" fillId="0" borderId="4" xfId="0" applyNumberFormat="1" applyFont="1" applyBorder="1" applyAlignment="1">
      <alignment horizontal="right"/>
    </xf>
    <xf numFmtId="173" fontId="21" fillId="0" borderId="4" xfId="0" applyNumberFormat="1" applyFont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center" vertical="top"/>
    </xf>
    <xf numFmtId="173" fontId="4" fillId="0" borderId="4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justify" vertical="center"/>
    </xf>
    <xf numFmtId="0" fontId="22" fillId="0" borderId="0" xfId="0" applyFont="1" applyFill="1" applyAlignment="1">
      <alignment horizontal="justify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172" fontId="1" fillId="0" borderId="4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0" borderId="28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34" fillId="0" borderId="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5" fillId="0" borderId="0" xfId="0" applyFont="1" applyAlignment="1">
      <alignment/>
    </xf>
    <xf numFmtId="0" fontId="35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justify" vertical="center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" xfId="0" applyNumberFormat="1" applyFont="1" applyBorder="1" applyAlignment="1">
      <alignment horizontal="center" vertical="center" wrapText="1"/>
    </xf>
    <xf numFmtId="173" fontId="21" fillId="0" borderId="4" xfId="0" applyNumberFormat="1" applyFont="1" applyFill="1" applyBorder="1" applyAlignment="1">
      <alignment horizontal="justify" vertical="center"/>
    </xf>
    <xf numFmtId="0" fontId="21" fillId="0" borderId="4" xfId="0" applyNumberFormat="1" applyFont="1" applyFill="1" applyBorder="1" applyAlignment="1">
      <alignment horizontal="justify" vertical="center" wrapText="1"/>
    </xf>
    <xf numFmtId="0" fontId="21" fillId="0" borderId="4" xfId="0" applyNumberFormat="1" applyFont="1" applyBorder="1" applyAlignment="1">
      <alignment horizontal="justify" vertical="center"/>
    </xf>
    <xf numFmtId="173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21" fillId="0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5" fillId="0" borderId="13" xfId="15" applyFont="1" applyFill="1" applyBorder="1">
      <alignment/>
      <protection/>
    </xf>
    <xf numFmtId="172" fontId="15" fillId="0" borderId="12" xfId="0" applyNumberFormat="1" applyFont="1" applyFill="1" applyBorder="1" applyAlignment="1">
      <alignment horizontal="right"/>
    </xf>
    <xf numFmtId="173" fontId="18" fillId="0" borderId="12" xfId="0" applyNumberFormat="1" applyFont="1" applyFill="1" applyBorder="1" applyAlignment="1">
      <alignment horizontal="right" vertical="center" wrapText="1"/>
    </xf>
    <xf numFmtId="173" fontId="15" fillId="0" borderId="12" xfId="0" applyNumberFormat="1" applyFont="1" applyFill="1" applyBorder="1" applyAlignment="1">
      <alignment horizontal="right" vertical="center" wrapText="1"/>
    </xf>
    <xf numFmtId="9" fontId="2" fillId="0" borderId="12" xfId="0" applyNumberFormat="1" applyFont="1" applyFill="1" applyBorder="1" applyAlignment="1">
      <alignment horizontal="right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180" fontId="18" fillId="0" borderId="12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16" fillId="0" borderId="27" xfId="0" applyFont="1" applyBorder="1" applyAlignment="1">
      <alignment/>
    </xf>
    <xf numFmtId="173" fontId="16" fillId="0" borderId="31" xfId="0" applyNumberFormat="1" applyFont="1" applyBorder="1" applyAlignment="1">
      <alignment horizontal="right"/>
    </xf>
    <xf numFmtId="0" fontId="21" fillId="0" borderId="4" xfId="0" applyFont="1" applyFill="1" applyBorder="1" applyAlignment="1">
      <alignment horizontal="center" vertical="center"/>
    </xf>
    <xf numFmtId="1" fontId="21" fillId="0" borderId="4" xfId="0" applyNumberFormat="1" applyFont="1" applyBorder="1" applyAlignment="1">
      <alignment horizontal="center"/>
    </xf>
    <xf numFmtId="173" fontId="21" fillId="0" borderId="4" xfId="0" applyNumberFormat="1" applyFont="1" applyFill="1" applyBorder="1" applyAlignment="1">
      <alignment horizontal="right" wrapText="1"/>
    </xf>
    <xf numFmtId="173" fontId="21" fillId="0" borderId="16" xfId="0" applyNumberFormat="1" applyFont="1" applyFill="1" applyBorder="1" applyAlignment="1">
      <alignment horizontal="right" wrapText="1"/>
    </xf>
    <xf numFmtId="172" fontId="11" fillId="0" borderId="4" xfId="0" applyNumberFormat="1" applyFont="1" applyFill="1" applyBorder="1" applyAlignment="1">
      <alignment horizontal="center"/>
    </xf>
    <xf numFmtId="172" fontId="3" fillId="0" borderId="8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172" fontId="12" fillId="0" borderId="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11" fillId="0" borderId="4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32" xfId="0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/>
    </xf>
    <xf numFmtId="172" fontId="11" fillId="0" borderId="12" xfId="0" applyNumberFormat="1" applyFont="1" applyFill="1" applyBorder="1" applyAlignment="1">
      <alignment/>
    </xf>
    <xf numFmtId="172" fontId="3" fillId="0" borderId="4" xfId="0" applyNumberFormat="1" applyFont="1" applyFill="1" applyBorder="1" applyAlignment="1">
      <alignment vertical="top"/>
    </xf>
    <xf numFmtId="172" fontId="11" fillId="0" borderId="4" xfId="0" applyNumberFormat="1" applyFont="1" applyFill="1" applyBorder="1" applyAlignment="1">
      <alignment vertical="top"/>
    </xf>
    <xf numFmtId="172" fontId="5" fillId="0" borderId="4" xfId="0" applyNumberFormat="1" applyFont="1" applyFill="1" applyBorder="1" applyAlignment="1">
      <alignment vertical="top"/>
    </xf>
    <xf numFmtId="172" fontId="1" fillId="0" borderId="12" xfId="0" applyNumberFormat="1" applyFont="1" applyFill="1" applyBorder="1" applyAlignment="1">
      <alignment vertical="center"/>
    </xf>
    <xf numFmtId="172" fontId="3" fillId="0" borderId="9" xfId="0" applyNumberFormat="1" applyFont="1" applyFill="1" applyBorder="1" applyAlignment="1">
      <alignment/>
    </xf>
    <xf numFmtId="49" fontId="1" fillId="2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justify" vertical="center"/>
    </xf>
    <xf numFmtId="172" fontId="3" fillId="3" borderId="0" xfId="0" applyNumberFormat="1" applyFont="1" applyFill="1" applyBorder="1" applyAlignment="1">
      <alignment vertical="center"/>
    </xf>
    <xf numFmtId="172" fontId="3" fillId="3" borderId="0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49" fontId="36" fillId="0" borderId="4" xfId="0" applyNumberFormat="1" applyFont="1" applyFill="1" applyBorder="1" applyAlignment="1">
      <alignment horizontal="justify" vertical="center" wrapText="1"/>
    </xf>
    <xf numFmtId="0" fontId="21" fillId="0" borderId="3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14" fillId="0" borderId="36" xfId="0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center" wrapText="1" shrinkToFit="1"/>
    </xf>
    <xf numFmtId="0" fontId="3" fillId="0" borderId="29" xfId="0" applyFont="1" applyFill="1" applyBorder="1" applyAlignment="1">
      <alignment horizontal="center" wrapText="1" shrinkToFit="1"/>
    </xf>
    <xf numFmtId="0" fontId="3" fillId="0" borderId="27" xfId="0" applyFont="1" applyFill="1" applyBorder="1" applyAlignment="1">
      <alignment horizontal="center" wrapText="1" shrinkToFit="1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wrapText="1" shrinkToFit="1"/>
    </xf>
    <xf numFmtId="0" fontId="1" fillId="0" borderId="37" xfId="0" applyFont="1" applyFill="1" applyBorder="1" applyAlignment="1">
      <alignment horizontal="center" wrapText="1" shrinkToFit="1"/>
    </xf>
    <xf numFmtId="0" fontId="1" fillId="0" borderId="38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40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1" fillId="0" borderId="37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center" vertical="center" wrapText="1"/>
    </xf>
    <xf numFmtId="172" fontId="3" fillId="0" borderId="6" xfId="0" applyNumberFormat="1" applyFont="1" applyFill="1" applyBorder="1" applyAlignment="1">
      <alignment horizontal="center" vertical="center"/>
    </xf>
    <xf numFmtId="172" fontId="3" fillId="0" borderId="37" xfId="0" applyNumberFormat="1" applyFont="1" applyFill="1" applyBorder="1" applyAlignment="1">
      <alignment horizontal="center" vertical="center"/>
    </xf>
    <xf numFmtId="172" fontId="3" fillId="0" borderId="2" xfId="0" applyNumberFormat="1" applyFont="1" applyFill="1" applyBorder="1" applyAlignment="1">
      <alignment horizontal="center" vertical="center"/>
    </xf>
    <xf numFmtId="9" fontId="3" fillId="0" borderId="44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4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3" fillId="0" borderId="37" xfId="0" applyNumberFormat="1" applyFont="1" applyFill="1" applyBorder="1" applyAlignment="1">
      <alignment horizontal="center" vertical="center" wrapText="1"/>
    </xf>
    <xf numFmtId="9" fontId="3" fillId="0" borderId="46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9" fontId="3" fillId="0" borderId="35" xfId="0" applyNumberFormat="1" applyFont="1" applyFill="1" applyBorder="1" applyAlignment="1">
      <alignment horizontal="center" vertical="center" wrapText="1"/>
    </xf>
    <xf numFmtId="9" fontId="3" fillId="0" borderId="36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9">
    <cellStyle name="Normal" xfId="0"/>
    <cellStyle name="Normal_Доход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view="pageBreakPreview" zoomScaleSheetLayoutView="100" workbookViewId="0" topLeftCell="A1">
      <selection activeCell="D3" sqref="D3:F3"/>
    </sheetView>
  </sheetViews>
  <sheetFormatPr defaultColWidth="9.00390625" defaultRowHeight="12.75"/>
  <cols>
    <col min="1" max="1" width="12.375" style="195" customWidth="1"/>
    <col min="2" max="2" width="51.375" style="197" customWidth="1"/>
    <col min="3" max="3" width="11.375" style="196" customWidth="1"/>
    <col min="4" max="4" width="12.75390625" style="196" customWidth="1"/>
    <col min="5" max="5" width="10.125" style="196" customWidth="1"/>
    <col min="6" max="6" width="13.125" style="196" customWidth="1"/>
    <col min="7" max="8" width="10.00390625" style="196" bestFit="1" customWidth="1"/>
    <col min="9" max="9" width="9.375" style="196" bestFit="1" customWidth="1"/>
    <col min="10" max="10" width="10.375" style="196" bestFit="1" customWidth="1"/>
    <col min="11" max="11" width="10.00390625" style="196" bestFit="1" customWidth="1"/>
    <col min="12" max="16384" width="9.125" style="196" customWidth="1"/>
  </cols>
  <sheetData>
    <row r="1" spans="2:6" ht="15.75">
      <c r="B1" s="196"/>
      <c r="D1" s="342" t="s">
        <v>292</v>
      </c>
      <c r="E1" s="342"/>
      <c r="F1" s="342"/>
    </row>
    <row r="2" spans="4:6" ht="15.75">
      <c r="D2" s="342" t="s">
        <v>183</v>
      </c>
      <c r="E2" s="342"/>
      <c r="F2" s="342"/>
    </row>
    <row r="3" spans="4:6" ht="15.75">
      <c r="D3" s="342" t="s">
        <v>383</v>
      </c>
      <c r="E3" s="342"/>
      <c r="F3" s="342"/>
    </row>
    <row r="4" ht="15" customHeight="1"/>
    <row r="5" spans="1:6" ht="15.75">
      <c r="A5" s="343" t="s">
        <v>35</v>
      </c>
      <c r="B5" s="343"/>
      <c r="C5" s="343"/>
      <c r="D5" s="343"/>
      <c r="E5" s="343"/>
      <c r="F5" s="343"/>
    </row>
    <row r="6" ht="12" customHeight="1" thickBot="1">
      <c r="F6" s="3" t="s">
        <v>196</v>
      </c>
    </row>
    <row r="7" spans="1:6" ht="13.5" thickBot="1">
      <c r="A7" s="350" t="s">
        <v>141</v>
      </c>
      <c r="B7" s="352" t="s">
        <v>31</v>
      </c>
      <c r="C7" s="354" t="s">
        <v>82</v>
      </c>
      <c r="D7" s="340" t="s">
        <v>32</v>
      </c>
      <c r="E7" s="341"/>
      <c r="F7" s="344" t="s">
        <v>33</v>
      </c>
    </row>
    <row r="8" spans="1:18" ht="45" customHeight="1" thickBot="1">
      <c r="A8" s="351"/>
      <c r="B8" s="353"/>
      <c r="C8" s="339"/>
      <c r="D8" s="198" t="s">
        <v>33</v>
      </c>
      <c r="E8" s="199" t="s">
        <v>34</v>
      </c>
      <c r="F8" s="345"/>
      <c r="G8" s="6"/>
      <c r="R8" s="6"/>
    </row>
    <row r="9" spans="1:6" ht="13.5" thickBot="1">
      <c r="A9" s="200">
        <v>1</v>
      </c>
      <c r="B9" s="201">
        <v>2</v>
      </c>
      <c r="C9" s="202">
        <v>3</v>
      </c>
      <c r="D9" s="202">
        <v>4</v>
      </c>
      <c r="E9" s="202">
        <v>5</v>
      </c>
      <c r="F9" s="202" t="s">
        <v>260</v>
      </c>
    </row>
    <row r="10" spans="1:7" s="206" customFormat="1" ht="13.5" thickBot="1">
      <c r="A10" s="203">
        <v>10000000</v>
      </c>
      <c r="B10" s="204" t="s">
        <v>293</v>
      </c>
      <c r="C10" s="231">
        <v>1916879.6</v>
      </c>
      <c r="D10" s="231">
        <v>4615.7</v>
      </c>
      <c r="E10" s="231" t="s">
        <v>261</v>
      </c>
      <c r="F10" s="232">
        <v>1921495.3</v>
      </c>
      <c r="G10" s="205"/>
    </row>
    <row r="11" spans="1:6" ht="25.5">
      <c r="A11" s="207">
        <v>11000000</v>
      </c>
      <c r="B11" s="208" t="s">
        <v>294</v>
      </c>
      <c r="C11" s="230">
        <v>1593732.6</v>
      </c>
      <c r="D11" s="230" t="s">
        <v>261</v>
      </c>
      <c r="E11" s="230" t="s">
        <v>261</v>
      </c>
      <c r="F11" s="230">
        <v>1593732.6</v>
      </c>
    </row>
    <row r="12" spans="1:7" ht="12.75">
      <c r="A12" s="45">
        <v>11010000</v>
      </c>
      <c r="B12" s="211" t="s">
        <v>368</v>
      </c>
      <c r="C12" s="209">
        <v>1586632.6</v>
      </c>
      <c r="D12" s="35" t="s">
        <v>261</v>
      </c>
      <c r="E12" s="35" t="s">
        <v>261</v>
      </c>
      <c r="F12" s="35">
        <v>1586632.6</v>
      </c>
      <c r="G12" s="210"/>
    </row>
    <row r="13" spans="1:6" ht="12.75">
      <c r="A13" s="45">
        <v>11020000</v>
      </c>
      <c r="B13" s="211" t="s">
        <v>295</v>
      </c>
      <c r="C13" s="212"/>
      <c r="D13" s="35" t="s">
        <v>261</v>
      </c>
      <c r="E13" s="35" t="s">
        <v>261</v>
      </c>
      <c r="F13" s="212"/>
    </row>
    <row r="14" spans="1:6" ht="25.5">
      <c r="A14" s="45">
        <v>11020200</v>
      </c>
      <c r="B14" s="211" t="s">
        <v>296</v>
      </c>
      <c r="C14" s="35">
        <v>7100</v>
      </c>
      <c r="D14" s="35" t="s">
        <v>261</v>
      </c>
      <c r="E14" s="35" t="s">
        <v>261</v>
      </c>
      <c r="F14" s="35">
        <v>7100</v>
      </c>
    </row>
    <row r="15" spans="1:6" ht="12.75">
      <c r="A15" s="45">
        <v>12000000</v>
      </c>
      <c r="B15" s="211" t="s">
        <v>297</v>
      </c>
      <c r="C15" s="35" t="s">
        <v>261</v>
      </c>
      <c r="D15" s="35">
        <v>4615.7</v>
      </c>
      <c r="E15" s="35" t="s">
        <v>261</v>
      </c>
      <c r="F15" s="35">
        <v>4615.7</v>
      </c>
    </row>
    <row r="16" spans="1:6" ht="25.5">
      <c r="A16" s="45">
        <v>12020000</v>
      </c>
      <c r="B16" s="211" t="s">
        <v>298</v>
      </c>
      <c r="C16" s="212" t="s">
        <v>261</v>
      </c>
      <c r="D16" s="35">
        <v>3569.7</v>
      </c>
      <c r="E16" s="35" t="s">
        <v>261</v>
      </c>
      <c r="F16" s="35">
        <v>3569.7</v>
      </c>
    </row>
    <row r="17" spans="1:6" ht="12.75">
      <c r="A17" s="45"/>
      <c r="B17" s="211" t="s">
        <v>367</v>
      </c>
      <c r="C17" s="35" t="s">
        <v>261</v>
      </c>
      <c r="D17" s="209">
        <v>1046</v>
      </c>
      <c r="E17" s="35" t="s">
        <v>261</v>
      </c>
      <c r="F17" s="35">
        <v>1046</v>
      </c>
    </row>
    <row r="18" spans="1:7" ht="16.5" customHeight="1">
      <c r="A18" s="45">
        <v>13000000</v>
      </c>
      <c r="B18" s="211" t="s">
        <v>299</v>
      </c>
      <c r="C18" s="35">
        <v>241187.9</v>
      </c>
      <c r="D18" s="35" t="s">
        <v>261</v>
      </c>
      <c r="E18" s="35" t="s">
        <v>261</v>
      </c>
      <c r="F18" s="35">
        <v>241187.9</v>
      </c>
      <c r="G18" s="210"/>
    </row>
    <row r="19" spans="1:6" ht="26.25" customHeight="1">
      <c r="A19" s="45" t="s">
        <v>262</v>
      </c>
      <c r="B19" s="211" t="s">
        <v>300</v>
      </c>
      <c r="C19" s="35">
        <v>88587.1</v>
      </c>
      <c r="D19" s="35" t="s">
        <v>261</v>
      </c>
      <c r="E19" s="35" t="s">
        <v>261</v>
      </c>
      <c r="F19" s="35">
        <v>88587.1</v>
      </c>
    </row>
    <row r="20" spans="1:6" ht="63.75">
      <c r="A20" s="45" t="s">
        <v>263</v>
      </c>
      <c r="B20" s="211" t="s">
        <v>301</v>
      </c>
      <c r="C20" s="35">
        <v>152550.8</v>
      </c>
      <c r="D20" s="35" t="s">
        <v>261</v>
      </c>
      <c r="E20" s="35" t="s">
        <v>261</v>
      </c>
      <c r="F20" s="35">
        <v>152550.8</v>
      </c>
    </row>
    <row r="21" spans="1:6" ht="12.75">
      <c r="A21" s="45" t="s">
        <v>264</v>
      </c>
      <c r="B21" s="211" t="s">
        <v>302</v>
      </c>
      <c r="C21" s="35">
        <v>50</v>
      </c>
      <c r="D21" s="35" t="s">
        <v>261</v>
      </c>
      <c r="E21" s="35" t="s">
        <v>261</v>
      </c>
      <c r="F21" s="35">
        <v>50</v>
      </c>
    </row>
    <row r="22" spans="1:7" ht="13.5" customHeight="1">
      <c r="A22" s="45">
        <v>14000000</v>
      </c>
      <c r="B22" s="211" t="s">
        <v>303</v>
      </c>
      <c r="C22" s="35">
        <v>81959.1</v>
      </c>
      <c r="D22" s="35" t="s">
        <v>261</v>
      </c>
      <c r="E22" s="35" t="s">
        <v>261</v>
      </c>
      <c r="F22" s="35">
        <v>81959.1</v>
      </c>
      <c r="G22" s="210"/>
    </row>
    <row r="23" spans="1:6" ht="12" customHeight="1">
      <c r="A23" s="45">
        <v>14060200</v>
      </c>
      <c r="B23" s="211" t="s">
        <v>304</v>
      </c>
      <c r="C23" s="209">
        <v>8106</v>
      </c>
      <c r="D23" s="35" t="s">
        <v>261</v>
      </c>
      <c r="E23" s="35" t="s">
        <v>261</v>
      </c>
      <c r="F23" s="35">
        <v>8106</v>
      </c>
    </row>
    <row r="24" spans="1:6" ht="64.5" customHeight="1">
      <c r="A24" s="45" t="s">
        <v>265</v>
      </c>
      <c r="B24" s="211" t="s">
        <v>305</v>
      </c>
      <c r="C24" s="257">
        <v>9</v>
      </c>
      <c r="D24" s="35" t="s">
        <v>261</v>
      </c>
      <c r="E24" s="35" t="s">
        <v>261</v>
      </c>
      <c r="F24" s="257">
        <v>9</v>
      </c>
    </row>
    <row r="25" spans="1:6" ht="63.75">
      <c r="A25" s="45" t="s">
        <v>266</v>
      </c>
      <c r="B25" s="211" t="s">
        <v>306</v>
      </c>
      <c r="C25" s="35">
        <v>2</v>
      </c>
      <c r="D25" s="35" t="s">
        <v>261</v>
      </c>
      <c r="E25" s="35" t="s">
        <v>261</v>
      </c>
      <c r="F25" s="35">
        <v>2</v>
      </c>
    </row>
    <row r="26" spans="1:6" ht="25.5">
      <c r="A26" s="45" t="s">
        <v>267</v>
      </c>
      <c r="B26" s="211" t="s">
        <v>0</v>
      </c>
      <c r="C26" s="35">
        <v>13</v>
      </c>
      <c r="D26" s="35" t="s">
        <v>261</v>
      </c>
      <c r="E26" s="35" t="s">
        <v>261</v>
      </c>
      <c r="F26" s="35">
        <v>13</v>
      </c>
    </row>
    <row r="27" spans="1:6" ht="38.25">
      <c r="A27" s="45" t="s">
        <v>268</v>
      </c>
      <c r="B27" s="211" t="s">
        <v>1</v>
      </c>
      <c r="C27" s="209">
        <v>167.1</v>
      </c>
      <c r="D27" s="35" t="s">
        <v>261</v>
      </c>
      <c r="E27" s="35" t="s">
        <v>261</v>
      </c>
      <c r="F27" s="35">
        <v>167.1</v>
      </c>
    </row>
    <row r="28" spans="1:6" ht="25.5">
      <c r="A28" s="45" t="s">
        <v>269</v>
      </c>
      <c r="B28" s="211" t="s">
        <v>2</v>
      </c>
      <c r="C28" s="35">
        <v>15662</v>
      </c>
      <c r="D28" s="35" t="s">
        <v>261</v>
      </c>
      <c r="E28" s="35" t="s">
        <v>261</v>
      </c>
      <c r="F28" s="35">
        <v>15662</v>
      </c>
    </row>
    <row r="29" spans="1:7" ht="25.5">
      <c r="A29" s="45">
        <v>14061100</v>
      </c>
      <c r="B29" s="211" t="s">
        <v>3</v>
      </c>
      <c r="C29" s="209">
        <v>58000</v>
      </c>
      <c r="D29" s="35" t="s">
        <v>261</v>
      </c>
      <c r="E29" s="35" t="s">
        <v>261</v>
      </c>
      <c r="F29" s="35">
        <v>58000</v>
      </c>
      <c r="G29" s="210"/>
    </row>
    <row r="30" spans="1:7" s="206" customFormat="1" ht="12.75">
      <c r="A30" s="44">
        <v>20000000</v>
      </c>
      <c r="B30" s="213" t="s">
        <v>4</v>
      </c>
      <c r="C30" s="214">
        <v>7472</v>
      </c>
      <c r="D30" s="214">
        <v>187160</v>
      </c>
      <c r="E30" s="214" t="s">
        <v>261</v>
      </c>
      <c r="F30" s="214">
        <v>194632</v>
      </c>
      <c r="G30" s="215"/>
    </row>
    <row r="31" spans="1:6" ht="25.5">
      <c r="A31" s="45">
        <v>21110000</v>
      </c>
      <c r="B31" s="211" t="s">
        <v>5</v>
      </c>
      <c r="C31" s="212" t="s">
        <v>261</v>
      </c>
      <c r="D31" s="35">
        <v>1988.8</v>
      </c>
      <c r="E31" s="35" t="s">
        <v>261</v>
      </c>
      <c r="F31" s="35">
        <v>1988.8</v>
      </c>
    </row>
    <row r="32" spans="1:8" ht="25.5">
      <c r="A32" s="45">
        <v>22000000</v>
      </c>
      <c r="B32" s="211" t="s">
        <v>6</v>
      </c>
      <c r="C32" s="35">
        <v>6100</v>
      </c>
      <c r="D32" s="35" t="s">
        <v>261</v>
      </c>
      <c r="E32" s="35" t="s">
        <v>261</v>
      </c>
      <c r="F32" s="35">
        <v>6100</v>
      </c>
      <c r="G32" s="210"/>
      <c r="H32" s="210"/>
    </row>
    <row r="33" spans="1:6" ht="48.75" customHeight="1">
      <c r="A33" s="330" t="s">
        <v>370</v>
      </c>
      <c r="B33" s="216" t="s">
        <v>369</v>
      </c>
      <c r="C33" s="209">
        <v>6100</v>
      </c>
      <c r="D33" s="35" t="s">
        <v>261</v>
      </c>
      <c r="E33" s="35" t="s">
        <v>261</v>
      </c>
      <c r="F33" s="35">
        <v>6100</v>
      </c>
    </row>
    <row r="34" spans="1:6" ht="24.75" customHeight="1">
      <c r="A34" s="45" t="s">
        <v>270</v>
      </c>
      <c r="B34" s="216" t="s">
        <v>7</v>
      </c>
      <c r="C34" s="35">
        <v>272</v>
      </c>
      <c r="D34" s="35" t="s">
        <v>261</v>
      </c>
      <c r="E34" s="35" t="s">
        <v>261</v>
      </c>
      <c r="F34" s="35">
        <v>272</v>
      </c>
    </row>
    <row r="35" spans="1:7" ht="12" customHeight="1">
      <c r="A35" s="45">
        <v>24000000</v>
      </c>
      <c r="B35" s="211" t="s">
        <v>8</v>
      </c>
      <c r="C35" s="209">
        <v>1100</v>
      </c>
      <c r="D35" s="35">
        <v>348.9</v>
      </c>
      <c r="E35" s="35" t="s">
        <v>261</v>
      </c>
      <c r="F35" s="35">
        <v>1448.9</v>
      </c>
      <c r="G35" s="210"/>
    </row>
    <row r="36" spans="1:6" ht="12.75">
      <c r="A36" s="45">
        <v>24060300</v>
      </c>
      <c r="B36" s="211" t="s">
        <v>9</v>
      </c>
      <c r="C36" s="35">
        <v>1100</v>
      </c>
      <c r="D36" s="35" t="s">
        <v>261</v>
      </c>
      <c r="E36" s="35" t="s">
        <v>261</v>
      </c>
      <c r="F36" s="35">
        <v>1100</v>
      </c>
    </row>
    <row r="37" spans="1:6" ht="38.25">
      <c r="A37" s="45" t="s">
        <v>271</v>
      </c>
      <c r="B37" s="211" t="s">
        <v>10</v>
      </c>
      <c r="C37" s="212" t="s">
        <v>261</v>
      </c>
      <c r="D37" s="35">
        <v>348.9</v>
      </c>
      <c r="E37" s="35" t="s">
        <v>272</v>
      </c>
      <c r="F37" s="35">
        <v>348.9</v>
      </c>
    </row>
    <row r="38" spans="1:7" ht="12.75">
      <c r="A38" s="45">
        <v>25000000</v>
      </c>
      <c r="B38" s="211" t="s">
        <v>11</v>
      </c>
      <c r="C38" s="212" t="s">
        <v>261</v>
      </c>
      <c r="D38" s="35">
        <v>122454.8</v>
      </c>
      <c r="E38" s="35" t="s">
        <v>261</v>
      </c>
      <c r="F38" s="35">
        <v>122454.8</v>
      </c>
      <c r="G38" s="210"/>
    </row>
    <row r="39" spans="1:7" s="206" customFormat="1" ht="13.5" customHeight="1">
      <c r="A39" s="45">
        <v>50080000</v>
      </c>
      <c r="B39" s="211" t="s">
        <v>12</v>
      </c>
      <c r="C39" s="212" t="s">
        <v>261</v>
      </c>
      <c r="D39" s="35">
        <v>19157</v>
      </c>
      <c r="E39" s="209"/>
      <c r="F39" s="35">
        <v>19157</v>
      </c>
      <c r="G39" s="215"/>
    </row>
    <row r="40" spans="1:7" ht="12.75">
      <c r="A40" s="45"/>
      <c r="B40" s="211" t="s">
        <v>13</v>
      </c>
      <c r="C40" s="35" t="s">
        <v>261</v>
      </c>
      <c r="D40" s="209">
        <v>43210.5</v>
      </c>
      <c r="E40" s="35" t="s">
        <v>261</v>
      </c>
      <c r="F40" s="35">
        <v>43210.5</v>
      </c>
      <c r="G40" s="210"/>
    </row>
    <row r="41" spans="1:8" s="206" customFormat="1" ht="12.75">
      <c r="A41" s="346" t="s">
        <v>14</v>
      </c>
      <c r="B41" s="347"/>
      <c r="C41" s="217">
        <v>1924351.6</v>
      </c>
      <c r="D41" s="217">
        <v>191775.7</v>
      </c>
      <c r="E41" s="214"/>
      <c r="F41" s="214">
        <v>2116127.3</v>
      </c>
      <c r="H41" s="215"/>
    </row>
    <row r="42" spans="1:6" ht="12.75">
      <c r="A42" s="44">
        <v>40000000</v>
      </c>
      <c r="B42" s="213" t="s">
        <v>15</v>
      </c>
      <c r="C42" s="214">
        <v>4250916</v>
      </c>
      <c r="D42" s="214">
        <v>2648.3</v>
      </c>
      <c r="E42" s="214">
        <v>0</v>
      </c>
      <c r="F42" s="214">
        <v>4253564.3</v>
      </c>
    </row>
    <row r="43" spans="1:6" ht="12.75">
      <c r="A43" s="45" t="s">
        <v>273</v>
      </c>
      <c r="B43" s="211" t="s">
        <v>16</v>
      </c>
      <c r="C43" s="35">
        <v>652119.1</v>
      </c>
      <c r="D43" s="35" t="s">
        <v>261</v>
      </c>
      <c r="E43" s="35" t="s">
        <v>261</v>
      </c>
      <c r="F43" s="35">
        <v>652119.1</v>
      </c>
    </row>
    <row r="44" spans="1:8" ht="26.25" customHeight="1">
      <c r="A44" s="45" t="s">
        <v>274</v>
      </c>
      <c r="B44" s="211" t="s">
        <v>17</v>
      </c>
      <c r="C44" s="35">
        <v>61927.5</v>
      </c>
      <c r="D44" s="35" t="s">
        <v>261</v>
      </c>
      <c r="E44" s="35" t="s">
        <v>261</v>
      </c>
      <c r="F44" s="35">
        <v>61927.5</v>
      </c>
      <c r="H44" s="210"/>
    </row>
    <row r="45" spans="1:8" ht="14.25" customHeight="1">
      <c r="A45" s="44">
        <v>41030000</v>
      </c>
      <c r="B45" s="213" t="s">
        <v>19</v>
      </c>
      <c r="C45" s="214">
        <v>3536869.4</v>
      </c>
      <c r="D45" s="214">
        <v>2648.3</v>
      </c>
      <c r="E45" s="312">
        <v>0</v>
      </c>
      <c r="F45" s="214">
        <v>3539517.7</v>
      </c>
      <c r="G45" s="210"/>
      <c r="H45" s="210"/>
    </row>
    <row r="46" spans="1:7" ht="52.5" customHeight="1">
      <c r="A46" s="45" t="s">
        <v>275</v>
      </c>
      <c r="B46" s="47" t="s">
        <v>178</v>
      </c>
      <c r="C46" s="35">
        <v>2201622.7</v>
      </c>
      <c r="D46" s="35"/>
      <c r="E46" s="35"/>
      <c r="F46" s="35">
        <v>2201622.7</v>
      </c>
      <c r="G46" s="218"/>
    </row>
    <row r="47" spans="1:10" ht="86.25" customHeight="1">
      <c r="A47" s="64" t="s">
        <v>276</v>
      </c>
      <c r="B47" s="47" t="s">
        <v>20</v>
      </c>
      <c r="C47" s="35">
        <v>815778.9</v>
      </c>
      <c r="D47" s="35"/>
      <c r="E47" s="35"/>
      <c r="F47" s="35">
        <v>815778.9</v>
      </c>
      <c r="J47" s="220"/>
    </row>
    <row r="48" spans="1:6" ht="132.75" customHeight="1">
      <c r="A48" s="45" t="s">
        <v>277</v>
      </c>
      <c r="B48" s="46" t="s">
        <v>180</v>
      </c>
      <c r="C48" s="35">
        <v>179074.7</v>
      </c>
      <c r="D48" s="35"/>
      <c r="E48" s="35"/>
      <c r="F48" s="35">
        <v>179074.7</v>
      </c>
    </row>
    <row r="49" spans="1:6" ht="51">
      <c r="A49" s="64" t="s">
        <v>278</v>
      </c>
      <c r="B49" s="219" t="s">
        <v>181</v>
      </c>
      <c r="C49" s="35">
        <v>71572.8</v>
      </c>
      <c r="D49" s="35"/>
      <c r="E49" s="35"/>
      <c r="F49" s="35">
        <v>71572.8</v>
      </c>
    </row>
    <row r="50" spans="1:6" ht="99" customHeight="1">
      <c r="A50" s="45" t="s">
        <v>279</v>
      </c>
      <c r="B50" s="170" t="s">
        <v>21</v>
      </c>
      <c r="C50" s="35" t="s">
        <v>261</v>
      </c>
      <c r="D50" s="35">
        <v>2648.3</v>
      </c>
      <c r="E50" s="35"/>
      <c r="F50" s="35">
        <v>2648.3</v>
      </c>
    </row>
    <row r="51" spans="1:8" ht="81.75" customHeight="1">
      <c r="A51" s="256" t="s">
        <v>280</v>
      </c>
      <c r="B51" s="46" t="s">
        <v>176</v>
      </c>
      <c r="C51" s="35">
        <v>14012.8</v>
      </c>
      <c r="D51" s="35"/>
      <c r="E51" s="35"/>
      <c r="F51" s="35">
        <v>14012.8</v>
      </c>
      <c r="G51" s="210"/>
      <c r="H51" s="210"/>
    </row>
    <row r="52" spans="1:8" ht="39.75" customHeight="1">
      <c r="A52" s="256" t="s">
        <v>281</v>
      </c>
      <c r="B52" s="46" t="s">
        <v>22</v>
      </c>
      <c r="C52" s="35">
        <v>868.1</v>
      </c>
      <c r="D52" s="35"/>
      <c r="E52" s="35"/>
      <c r="F52" s="35">
        <v>868.1</v>
      </c>
      <c r="G52" s="210"/>
      <c r="H52" s="210"/>
    </row>
    <row r="53" spans="1:8" ht="40.5" customHeight="1">
      <c r="A53" s="256"/>
      <c r="B53" s="46" t="s">
        <v>25</v>
      </c>
      <c r="C53" s="35">
        <v>4636.7</v>
      </c>
      <c r="D53" s="35"/>
      <c r="E53" s="35"/>
      <c r="F53" s="35">
        <v>4636.7</v>
      </c>
      <c r="G53" s="210"/>
      <c r="H53" s="210"/>
    </row>
    <row r="54" spans="1:8" ht="67.5" customHeight="1">
      <c r="A54" s="256"/>
      <c r="B54" s="46" t="s">
        <v>26</v>
      </c>
      <c r="C54" s="35">
        <v>59000</v>
      </c>
      <c r="D54" s="35"/>
      <c r="E54" s="35"/>
      <c r="F54" s="35">
        <v>59000</v>
      </c>
      <c r="G54" s="210"/>
      <c r="H54" s="210"/>
    </row>
    <row r="55" spans="1:8" ht="39.75" customHeight="1">
      <c r="A55" s="256"/>
      <c r="B55" s="46" t="s">
        <v>29</v>
      </c>
      <c r="C55" s="35">
        <v>14588.2</v>
      </c>
      <c r="D55" s="35"/>
      <c r="E55" s="35"/>
      <c r="F55" s="35">
        <v>14588.2</v>
      </c>
      <c r="G55" s="210"/>
      <c r="H55" s="210"/>
    </row>
    <row r="56" spans="1:8" ht="69" customHeight="1">
      <c r="A56" s="256"/>
      <c r="B56" s="46" t="s">
        <v>284</v>
      </c>
      <c r="C56" s="35">
        <v>2714.5</v>
      </c>
      <c r="D56" s="35"/>
      <c r="E56" s="35"/>
      <c r="F56" s="35">
        <v>2714.5</v>
      </c>
      <c r="G56" s="210"/>
      <c r="H56" s="210"/>
    </row>
    <row r="57" spans="1:6" ht="30" customHeight="1">
      <c r="A57" s="256"/>
      <c r="B57" s="46" t="s">
        <v>365</v>
      </c>
      <c r="C57" s="35">
        <v>173000</v>
      </c>
      <c r="D57" s="35"/>
      <c r="E57" s="35"/>
      <c r="F57" s="35">
        <v>173000</v>
      </c>
    </row>
    <row r="58" spans="1:11" s="206" customFormat="1" ht="13.5" thickBot="1">
      <c r="A58" s="348" t="s">
        <v>30</v>
      </c>
      <c r="B58" s="349"/>
      <c r="C58" s="221">
        <v>6175267.6</v>
      </c>
      <c r="D58" s="221">
        <v>194424</v>
      </c>
      <c r="E58" s="221">
        <v>0</v>
      </c>
      <c r="F58" s="221">
        <v>6369691.6</v>
      </c>
      <c r="H58" s="215"/>
      <c r="K58" s="222"/>
    </row>
    <row r="59" spans="2:10" ht="12.75">
      <c r="B59" s="223"/>
      <c r="C59" s="70"/>
      <c r="D59" s="70"/>
      <c r="E59" s="224"/>
      <c r="F59" s="70"/>
      <c r="G59" s="224"/>
      <c r="H59" s="224"/>
      <c r="J59" s="210"/>
    </row>
    <row r="60" spans="2:10" ht="12.75">
      <c r="B60" s="223"/>
      <c r="C60" s="70"/>
      <c r="D60" s="70"/>
      <c r="E60" s="70"/>
      <c r="F60" s="70"/>
      <c r="G60" s="224"/>
      <c r="H60" s="225"/>
      <c r="J60" s="210"/>
    </row>
    <row r="61" spans="2:10" ht="12.75">
      <c r="B61" s="223"/>
      <c r="C61" s="70"/>
      <c r="D61" s="70"/>
      <c r="E61" s="70"/>
      <c r="F61" s="70"/>
      <c r="G61" s="224"/>
      <c r="H61" s="225"/>
      <c r="J61" s="210"/>
    </row>
    <row r="62" spans="2:10" ht="12.75">
      <c r="B62" s="223"/>
      <c r="C62" s="70"/>
      <c r="D62" s="70"/>
      <c r="E62" s="70"/>
      <c r="F62" s="70"/>
      <c r="G62" s="224"/>
      <c r="H62" s="225"/>
      <c r="J62" s="210"/>
    </row>
    <row r="63" spans="2:8" ht="12.75">
      <c r="B63" s="223"/>
      <c r="C63" s="226"/>
      <c r="D63" s="226"/>
      <c r="E63" s="226"/>
      <c r="F63" s="226"/>
      <c r="G63" s="224"/>
      <c r="H63" s="225"/>
    </row>
    <row r="64" spans="2:8" ht="12.75">
      <c r="B64" s="223"/>
      <c r="C64" s="226"/>
      <c r="D64" s="226"/>
      <c r="E64" s="226"/>
      <c r="F64" s="226"/>
      <c r="G64" s="224"/>
      <c r="H64" s="225"/>
    </row>
    <row r="65" spans="2:8" ht="12.75">
      <c r="B65" s="223"/>
      <c r="C65" s="226"/>
      <c r="D65" s="226"/>
      <c r="E65" s="226"/>
      <c r="F65" s="226"/>
      <c r="G65" s="224"/>
      <c r="H65" s="225"/>
    </row>
    <row r="66" spans="2:8" ht="12.75">
      <c r="B66" s="223"/>
      <c r="C66" s="226"/>
      <c r="D66" s="226"/>
      <c r="E66" s="226"/>
      <c r="F66" s="226"/>
      <c r="G66" s="225"/>
      <c r="H66" s="225"/>
    </row>
    <row r="67" spans="2:8" ht="12.75">
      <c r="B67" s="227"/>
      <c r="C67" s="226"/>
      <c r="D67" s="226"/>
      <c r="E67" s="226"/>
      <c r="F67" s="226"/>
      <c r="G67" s="225"/>
      <c r="H67" s="225"/>
    </row>
    <row r="68" spans="2:8" ht="12">
      <c r="B68" s="227"/>
      <c r="C68" s="225"/>
      <c r="D68" s="225"/>
      <c r="E68" s="225"/>
      <c r="F68" s="225"/>
      <c r="G68" s="225"/>
      <c r="H68" s="225"/>
    </row>
    <row r="69" spans="2:8" ht="12">
      <c r="B69" s="228"/>
      <c r="C69" s="224"/>
      <c r="D69" s="225"/>
      <c r="E69" s="225"/>
      <c r="F69" s="224"/>
      <c r="G69" s="225"/>
      <c r="H69" s="225"/>
    </row>
    <row r="70" spans="2:8" ht="12">
      <c r="B70" s="227"/>
      <c r="C70" s="225"/>
      <c r="D70" s="225"/>
      <c r="E70" s="225"/>
      <c r="F70" s="225"/>
      <c r="G70" s="225"/>
      <c r="H70" s="225"/>
    </row>
    <row r="71" spans="2:8" ht="12">
      <c r="B71" s="227"/>
      <c r="C71" s="224"/>
      <c r="D71" s="225"/>
      <c r="E71" s="225"/>
      <c r="F71" s="225"/>
      <c r="G71" s="225"/>
      <c r="H71" s="229"/>
    </row>
    <row r="72" spans="2:8" ht="12">
      <c r="B72" s="227"/>
      <c r="C72" s="225"/>
      <c r="D72" s="225"/>
      <c r="E72" s="225"/>
      <c r="F72" s="225"/>
      <c r="G72" s="225"/>
      <c r="H72" s="229"/>
    </row>
    <row r="73" spans="2:8" ht="12">
      <c r="B73" s="227"/>
      <c r="C73" s="225"/>
      <c r="D73" s="225"/>
      <c r="E73" s="225"/>
      <c r="F73" s="225"/>
      <c r="G73" s="225"/>
      <c r="H73" s="229"/>
    </row>
    <row r="74" spans="2:8" ht="12">
      <c r="B74" s="227"/>
      <c r="C74" s="225"/>
      <c r="D74" s="225"/>
      <c r="E74" s="225"/>
      <c r="F74" s="225"/>
      <c r="G74" s="225"/>
      <c r="H74" s="229"/>
    </row>
    <row r="75" spans="2:8" ht="12">
      <c r="B75" s="227"/>
      <c r="C75" s="225"/>
      <c r="D75" s="225"/>
      <c r="E75" s="225"/>
      <c r="F75" s="225"/>
      <c r="G75" s="225"/>
      <c r="H75" s="225"/>
    </row>
    <row r="76" spans="2:8" ht="12">
      <c r="B76" s="227"/>
      <c r="C76" s="225"/>
      <c r="D76" s="225"/>
      <c r="E76" s="225"/>
      <c r="F76" s="225"/>
      <c r="G76" s="225"/>
      <c r="H76" s="225"/>
    </row>
    <row r="77" ht="12">
      <c r="D77" s="210"/>
    </row>
  </sheetData>
  <mergeCells count="11">
    <mergeCell ref="F7:F8"/>
    <mergeCell ref="A41:B41"/>
    <mergeCell ref="A58:B58"/>
    <mergeCell ref="A7:A8"/>
    <mergeCell ref="B7:B8"/>
    <mergeCell ref="C7:C8"/>
    <mergeCell ref="D7:E7"/>
    <mergeCell ref="D1:F1"/>
    <mergeCell ref="D2:F2"/>
    <mergeCell ref="D3:F3"/>
    <mergeCell ref="A5:F5"/>
  </mergeCells>
  <printOptions/>
  <pageMargins left="0.7874015748031497" right="0.3937007874015748" top="0.19" bottom="0.3937007874015748" header="0.11811023622047245" footer="0.11811023622047245"/>
  <pageSetup horizontalDpi="600" verticalDpi="600" orientation="portrait" paperSize="9" scale="80" r:id="rId1"/>
  <rowBreaks count="1" manualBreakCount="1">
    <brk id="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457"/>
  <sheetViews>
    <sheetView view="pageBreakPreview" zoomScaleNormal="95" zoomScaleSheetLayoutView="100" workbookViewId="0" topLeftCell="A1">
      <selection activeCell="F3" sqref="F3:H3"/>
    </sheetView>
  </sheetViews>
  <sheetFormatPr defaultColWidth="9.00390625" defaultRowHeight="12.75"/>
  <cols>
    <col min="1" max="1" width="7.375" style="40" customWidth="1"/>
    <col min="2" max="2" width="47.625" style="2" customWidth="1"/>
    <col min="3" max="3" width="12.125" style="3" customWidth="1"/>
    <col min="4" max="4" width="10.00390625" style="3" customWidth="1"/>
    <col min="5" max="5" width="9.375" style="3" customWidth="1"/>
    <col min="6" max="6" width="12.00390625" style="3" customWidth="1"/>
    <col min="7" max="7" width="12.875" style="3" customWidth="1"/>
    <col min="8" max="8" width="10.125" style="3" customWidth="1"/>
    <col min="9" max="9" width="8.00390625" style="3" hidden="1" customWidth="1"/>
    <col min="10" max="10" width="12.125" style="3" customWidth="1"/>
    <col min="11" max="11" width="19.75390625" style="3" customWidth="1"/>
    <col min="12" max="12" width="13.875" style="3" customWidth="1"/>
    <col min="13" max="13" width="14.00390625" style="3" customWidth="1"/>
    <col min="14" max="14" width="15.875" style="3" customWidth="1"/>
    <col min="15" max="16384" width="8.875" style="3" customWidth="1"/>
  </cols>
  <sheetData>
    <row r="1" spans="6:9" ht="15" customHeight="1">
      <c r="F1" s="342" t="s">
        <v>182</v>
      </c>
      <c r="G1" s="342"/>
      <c r="H1" s="342"/>
      <c r="I1" s="4"/>
    </row>
    <row r="2" spans="6:9" ht="13.5" customHeight="1">
      <c r="F2" s="342" t="s">
        <v>183</v>
      </c>
      <c r="G2" s="342"/>
      <c r="H2" s="342"/>
      <c r="I2" s="5"/>
    </row>
    <row r="3" spans="6:9" ht="13.5" customHeight="1">
      <c r="F3" s="342" t="s">
        <v>383</v>
      </c>
      <c r="G3" s="342"/>
      <c r="H3" s="342"/>
      <c r="I3" s="79"/>
    </row>
    <row r="5" spans="2:7" ht="13.5" customHeight="1">
      <c r="B5" s="1"/>
      <c r="C5" s="6"/>
      <c r="D5" s="6"/>
      <c r="E5" s="6"/>
      <c r="F5" s="6"/>
      <c r="G5" s="6"/>
    </row>
    <row r="6" spans="1:10" ht="15.75">
      <c r="A6" s="357" t="s">
        <v>184</v>
      </c>
      <c r="B6" s="357"/>
      <c r="C6" s="357"/>
      <c r="D6" s="357"/>
      <c r="E6" s="357"/>
      <c r="F6" s="357"/>
      <c r="G6" s="357"/>
      <c r="H6" s="357"/>
      <c r="I6" s="357"/>
      <c r="J6" s="357"/>
    </row>
    <row r="7" spans="1:11" ht="15" customHeight="1">
      <c r="A7" s="357" t="s">
        <v>185</v>
      </c>
      <c r="B7" s="357"/>
      <c r="C7" s="357"/>
      <c r="D7" s="357"/>
      <c r="E7" s="357"/>
      <c r="F7" s="357"/>
      <c r="G7" s="357"/>
      <c r="H7" s="357"/>
      <c r="I7" s="357"/>
      <c r="J7" s="357"/>
      <c r="K7" s="7"/>
    </row>
    <row r="8" spans="6:11" ht="13.5" thickBot="1">
      <c r="F8" s="8"/>
      <c r="H8" s="9"/>
      <c r="I8" s="10"/>
      <c r="J8" s="3" t="s">
        <v>196</v>
      </c>
      <c r="K8" s="7"/>
    </row>
    <row r="9" spans="1:11" ht="25.5" customHeight="1" thickBot="1">
      <c r="A9" s="360" t="s">
        <v>186</v>
      </c>
      <c r="B9" s="363" t="s">
        <v>187</v>
      </c>
      <c r="C9" s="365" t="s">
        <v>188</v>
      </c>
      <c r="D9" s="366"/>
      <c r="E9" s="366"/>
      <c r="F9" s="366"/>
      <c r="G9" s="367" t="s">
        <v>189</v>
      </c>
      <c r="H9" s="368"/>
      <c r="I9" s="369"/>
      <c r="J9" s="363" t="s">
        <v>195</v>
      </c>
      <c r="K9" s="11"/>
    </row>
    <row r="10" spans="1:11" ht="18.75" customHeight="1" thickBot="1">
      <c r="A10" s="361"/>
      <c r="B10" s="364"/>
      <c r="C10" s="371" t="s">
        <v>190</v>
      </c>
      <c r="D10" s="371" t="s">
        <v>229</v>
      </c>
      <c r="E10" s="373"/>
      <c r="F10" s="373"/>
      <c r="G10" s="371" t="s">
        <v>190</v>
      </c>
      <c r="H10" s="12" t="s">
        <v>147</v>
      </c>
      <c r="I10" s="337" t="s">
        <v>121</v>
      </c>
      <c r="J10" s="364"/>
      <c r="K10" s="11"/>
    </row>
    <row r="11" spans="1:17" ht="86.25" customHeight="1" thickBot="1">
      <c r="A11" s="362"/>
      <c r="B11" s="364"/>
      <c r="C11" s="372"/>
      <c r="D11" s="72" t="s">
        <v>191</v>
      </c>
      <c r="E11" s="13" t="s">
        <v>192</v>
      </c>
      <c r="F11" s="13" t="s">
        <v>193</v>
      </c>
      <c r="G11" s="372"/>
      <c r="H11" s="13" t="s">
        <v>194</v>
      </c>
      <c r="I11" s="338"/>
      <c r="J11" s="370"/>
      <c r="K11" s="11"/>
      <c r="L11" s="7"/>
      <c r="Q11" s="3" t="s">
        <v>130</v>
      </c>
    </row>
    <row r="12" spans="1:12" ht="14.25" customHeight="1" thickBot="1">
      <c r="A12" s="41">
        <v>1</v>
      </c>
      <c r="B12" s="14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10</v>
      </c>
      <c r="J12" s="15">
        <v>9</v>
      </c>
      <c r="K12" s="7"/>
      <c r="L12" s="7"/>
    </row>
    <row r="13" spans="1:12" s="16" customFormat="1" ht="15.75" customHeight="1">
      <c r="A13" s="185" t="s">
        <v>122</v>
      </c>
      <c r="B13" s="258" t="s">
        <v>160</v>
      </c>
      <c r="C13" s="317">
        <v>17200</v>
      </c>
      <c r="D13" s="317">
        <v>5148</v>
      </c>
      <c r="E13" s="317">
        <v>4488</v>
      </c>
      <c r="F13" s="317">
        <v>7564</v>
      </c>
      <c r="G13" s="317">
        <v>150</v>
      </c>
      <c r="H13" s="324"/>
      <c r="I13" s="324">
        <v>0</v>
      </c>
      <c r="J13" s="317">
        <v>17350</v>
      </c>
      <c r="K13" s="233">
        <v>18827</v>
      </c>
      <c r="L13" s="21">
        <f>J13-K13</f>
        <v>-1477</v>
      </c>
    </row>
    <row r="14" spans="1:12" ht="12.75" customHeight="1">
      <c r="A14" s="184" t="s">
        <v>123</v>
      </c>
      <c r="B14" s="168" t="s">
        <v>143</v>
      </c>
      <c r="C14" s="320">
        <v>17200</v>
      </c>
      <c r="D14" s="320">
        <v>5148</v>
      </c>
      <c r="E14" s="320">
        <v>4488</v>
      </c>
      <c r="F14" s="320">
        <v>7564</v>
      </c>
      <c r="G14" s="320">
        <v>150</v>
      </c>
      <c r="H14" s="323"/>
      <c r="I14" s="323"/>
      <c r="J14" s="320">
        <v>17350</v>
      </c>
      <c r="K14" s="233">
        <v>18827</v>
      </c>
      <c r="L14" s="21">
        <f aca="true" t="shared" si="0" ref="L14:L57">J14-K14</f>
        <v>-1477</v>
      </c>
    </row>
    <row r="15" spans="1:12" s="18" customFormat="1" ht="13.5" customHeight="1">
      <c r="A15" s="42" t="s">
        <v>124</v>
      </c>
      <c r="B15" s="171" t="s">
        <v>144</v>
      </c>
      <c r="C15" s="325">
        <v>974834.2</v>
      </c>
      <c r="D15" s="325">
        <v>390658.6</v>
      </c>
      <c r="E15" s="325">
        <v>107705.5</v>
      </c>
      <c r="F15" s="325">
        <v>476470.1</v>
      </c>
      <c r="G15" s="325">
        <v>40422.9</v>
      </c>
      <c r="H15" s="325"/>
      <c r="I15" s="325"/>
      <c r="J15" s="317">
        <v>1015257.1</v>
      </c>
      <c r="K15" s="233">
        <v>1015357.1</v>
      </c>
      <c r="L15" s="21">
        <f t="shared" si="0"/>
        <v>-100</v>
      </c>
    </row>
    <row r="16" spans="1:58" ht="14.25" customHeight="1">
      <c r="A16" s="43" t="s">
        <v>119</v>
      </c>
      <c r="B16" s="168" t="s">
        <v>145</v>
      </c>
      <c r="C16" s="265">
        <v>162</v>
      </c>
      <c r="D16" s="265"/>
      <c r="E16" s="265"/>
      <c r="F16" s="265">
        <v>162</v>
      </c>
      <c r="G16" s="265"/>
      <c r="H16" s="265"/>
      <c r="I16" s="265"/>
      <c r="J16" s="320">
        <v>162</v>
      </c>
      <c r="K16" s="233">
        <v>162</v>
      </c>
      <c r="L16" s="21">
        <f t="shared" si="0"/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</row>
    <row r="17" spans="1:58" ht="24.75" customHeight="1">
      <c r="A17" s="183" t="s">
        <v>337</v>
      </c>
      <c r="B17" s="168" t="s">
        <v>339</v>
      </c>
      <c r="C17" s="265">
        <v>449162.7</v>
      </c>
      <c r="D17" s="265">
        <v>178645.2</v>
      </c>
      <c r="E17" s="265">
        <v>45271.9</v>
      </c>
      <c r="F17" s="265">
        <v>225245.6</v>
      </c>
      <c r="G17" s="265">
        <v>25897.9</v>
      </c>
      <c r="H17" s="265"/>
      <c r="I17" s="265"/>
      <c r="J17" s="320">
        <v>475060.6</v>
      </c>
      <c r="K17" s="233">
        <v>475060.6</v>
      </c>
      <c r="L17" s="21">
        <f t="shared" si="0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</row>
    <row r="18" spans="1:12" s="18" customFormat="1" ht="16.5" customHeight="1">
      <c r="A18" s="42" t="s">
        <v>125</v>
      </c>
      <c r="B18" s="259" t="s">
        <v>146</v>
      </c>
      <c r="C18" s="325">
        <v>1102730.1</v>
      </c>
      <c r="D18" s="325">
        <v>486414.3</v>
      </c>
      <c r="E18" s="325">
        <v>105111.4</v>
      </c>
      <c r="F18" s="325">
        <v>511204.4</v>
      </c>
      <c r="G18" s="325">
        <v>92687.8</v>
      </c>
      <c r="H18" s="325">
        <v>59000</v>
      </c>
      <c r="I18" s="326"/>
      <c r="J18" s="317">
        <v>1195417.9</v>
      </c>
      <c r="K18" s="233">
        <v>1195417.9</v>
      </c>
      <c r="L18" s="21">
        <f t="shared" si="0"/>
        <v>0</v>
      </c>
    </row>
    <row r="19" spans="1:12" s="18" customFormat="1" ht="13.5" customHeight="1">
      <c r="A19" s="42"/>
      <c r="B19" s="335" t="s">
        <v>147</v>
      </c>
      <c r="C19" s="327"/>
      <c r="D19" s="325"/>
      <c r="E19" s="325"/>
      <c r="F19" s="325"/>
      <c r="G19" s="325"/>
      <c r="H19" s="326"/>
      <c r="I19" s="326"/>
      <c r="J19" s="320">
        <v>0</v>
      </c>
      <c r="K19" s="233">
        <v>0</v>
      </c>
      <c r="L19" s="21">
        <f t="shared" si="0"/>
        <v>0</v>
      </c>
    </row>
    <row r="20" spans="1:12" s="18" customFormat="1" ht="30.75" customHeight="1">
      <c r="A20" s="43" t="s">
        <v>133</v>
      </c>
      <c r="B20" s="172" t="s">
        <v>148</v>
      </c>
      <c r="C20" s="265">
        <v>48865</v>
      </c>
      <c r="D20" s="265"/>
      <c r="E20" s="265"/>
      <c r="F20" s="265">
        <v>48865</v>
      </c>
      <c r="G20" s="265"/>
      <c r="H20" s="265"/>
      <c r="I20" s="265"/>
      <c r="J20" s="320">
        <v>48865</v>
      </c>
      <c r="K20" s="233">
        <v>48865</v>
      </c>
      <c r="L20" s="21">
        <f t="shared" si="0"/>
        <v>0</v>
      </c>
    </row>
    <row r="21" spans="1:12" s="18" customFormat="1" ht="43.5" customHeight="1">
      <c r="A21" s="43"/>
      <c r="B21" s="172" t="s">
        <v>245</v>
      </c>
      <c r="C21" s="265">
        <v>14588.2</v>
      </c>
      <c r="D21" s="265"/>
      <c r="E21" s="265"/>
      <c r="F21" s="265">
        <v>14588.2</v>
      </c>
      <c r="G21" s="265"/>
      <c r="H21" s="265"/>
      <c r="I21" s="265"/>
      <c r="J21" s="320">
        <v>14588.2</v>
      </c>
      <c r="K21" s="233">
        <v>14588.2</v>
      </c>
      <c r="L21" s="21">
        <f t="shared" si="0"/>
        <v>0</v>
      </c>
    </row>
    <row r="22" spans="1:12" s="18" customFormat="1" ht="68.25" customHeight="1">
      <c r="A22" s="43" t="s">
        <v>242</v>
      </c>
      <c r="B22" s="172" t="s">
        <v>27</v>
      </c>
      <c r="C22" s="315">
        <v>0</v>
      </c>
      <c r="D22" s="265"/>
      <c r="E22" s="265"/>
      <c r="F22" s="265"/>
      <c r="G22" s="265">
        <v>59000</v>
      </c>
      <c r="H22" s="265">
        <v>59000</v>
      </c>
      <c r="I22" s="265"/>
      <c r="J22" s="320">
        <v>59000</v>
      </c>
      <c r="K22" s="233">
        <v>59000</v>
      </c>
      <c r="L22" s="21">
        <f t="shared" si="0"/>
        <v>0</v>
      </c>
    </row>
    <row r="23" spans="1:12" s="18" customFormat="1" ht="51.75" customHeight="1">
      <c r="A23" s="43"/>
      <c r="B23" s="172" t="s">
        <v>24</v>
      </c>
      <c r="C23" s="265">
        <v>4636.7</v>
      </c>
      <c r="D23" s="265"/>
      <c r="E23" s="265"/>
      <c r="F23" s="265">
        <v>4636.7</v>
      </c>
      <c r="G23" s="265"/>
      <c r="H23" s="265"/>
      <c r="I23" s="265"/>
      <c r="J23" s="320">
        <v>4636.7</v>
      </c>
      <c r="K23" s="233">
        <v>4636.7</v>
      </c>
      <c r="L23" s="21">
        <f t="shared" si="0"/>
        <v>0</v>
      </c>
    </row>
    <row r="24" spans="1:12" s="18" customFormat="1" ht="17.25" customHeight="1">
      <c r="A24" s="42" t="s">
        <v>127</v>
      </c>
      <c r="B24" s="171" t="s">
        <v>149</v>
      </c>
      <c r="C24" s="71">
        <v>229782.1</v>
      </c>
      <c r="D24" s="71">
        <v>85331.8</v>
      </c>
      <c r="E24" s="71">
        <v>31352.3</v>
      </c>
      <c r="F24" s="71">
        <v>113098</v>
      </c>
      <c r="G24" s="71">
        <v>46528.5</v>
      </c>
      <c r="H24" s="318">
        <v>0</v>
      </c>
      <c r="I24" s="325" t="e">
        <v>#REF!</v>
      </c>
      <c r="J24" s="317">
        <v>276310.6</v>
      </c>
      <c r="K24" s="233">
        <v>276310.6</v>
      </c>
      <c r="L24" s="21">
        <f t="shared" si="0"/>
        <v>0</v>
      </c>
    </row>
    <row r="25" spans="1:12" ht="102" customHeight="1">
      <c r="A25" s="183" t="s">
        <v>110</v>
      </c>
      <c r="B25" s="168" t="s">
        <v>150</v>
      </c>
      <c r="C25" s="260">
        <v>203336.1</v>
      </c>
      <c r="D25" s="260">
        <v>82765.2</v>
      </c>
      <c r="E25" s="260">
        <v>30330.1</v>
      </c>
      <c r="F25" s="260">
        <v>90240.8</v>
      </c>
      <c r="G25" s="260">
        <v>46528.5</v>
      </c>
      <c r="H25" s="260"/>
      <c r="I25" s="260"/>
      <c r="J25" s="328">
        <v>249864.6</v>
      </c>
      <c r="K25" s="233">
        <v>249864.6</v>
      </c>
      <c r="L25" s="21">
        <f t="shared" si="0"/>
        <v>0</v>
      </c>
    </row>
    <row r="26" spans="1:12" ht="117" customHeight="1">
      <c r="A26" s="183" t="s">
        <v>288</v>
      </c>
      <c r="B26" s="168" t="s">
        <v>246</v>
      </c>
      <c r="C26" s="260">
        <v>4743.4</v>
      </c>
      <c r="D26" s="260"/>
      <c r="E26" s="260"/>
      <c r="F26" s="260">
        <v>4743.4</v>
      </c>
      <c r="G26" s="260"/>
      <c r="H26" s="260"/>
      <c r="I26" s="260"/>
      <c r="J26" s="328">
        <v>4743.4</v>
      </c>
      <c r="K26" s="233">
        <v>4743.4</v>
      </c>
      <c r="L26" s="21">
        <f t="shared" si="0"/>
        <v>0</v>
      </c>
    </row>
    <row r="27" spans="1:12" ht="30.75" customHeight="1">
      <c r="A27" s="43" t="s">
        <v>92</v>
      </c>
      <c r="B27" s="168" t="s">
        <v>151</v>
      </c>
      <c r="C27" s="265">
        <v>1220.5</v>
      </c>
      <c r="D27" s="265">
        <v>742.3</v>
      </c>
      <c r="E27" s="265">
        <v>52.5</v>
      </c>
      <c r="F27" s="265">
        <v>425.7</v>
      </c>
      <c r="G27" s="265"/>
      <c r="H27" s="265"/>
      <c r="I27" s="265"/>
      <c r="J27" s="320">
        <v>1220.5</v>
      </c>
      <c r="K27" s="233">
        <v>1220.5</v>
      </c>
      <c r="L27" s="21">
        <f t="shared" si="0"/>
        <v>0</v>
      </c>
    </row>
    <row r="28" spans="1:12" ht="25.5">
      <c r="A28" s="43" t="s">
        <v>93</v>
      </c>
      <c r="B28" s="168" t="s">
        <v>152</v>
      </c>
      <c r="C28" s="265">
        <v>199.7</v>
      </c>
      <c r="D28" s="265"/>
      <c r="E28" s="265"/>
      <c r="F28" s="265">
        <v>199.7</v>
      </c>
      <c r="G28" s="265"/>
      <c r="H28" s="265"/>
      <c r="I28" s="265"/>
      <c r="J28" s="320">
        <v>199.7</v>
      </c>
      <c r="K28" s="233">
        <v>199.7</v>
      </c>
      <c r="L28" s="21">
        <f t="shared" si="0"/>
        <v>0</v>
      </c>
    </row>
    <row r="29" spans="1:12" ht="25.5">
      <c r="A29" s="43" t="s">
        <v>94</v>
      </c>
      <c r="B29" s="168" t="s">
        <v>153</v>
      </c>
      <c r="C29" s="265">
        <v>1222.1</v>
      </c>
      <c r="D29" s="265"/>
      <c r="E29" s="265"/>
      <c r="F29" s="265">
        <v>1222.1</v>
      </c>
      <c r="G29" s="265"/>
      <c r="H29" s="265"/>
      <c r="I29" s="265"/>
      <c r="J29" s="320">
        <v>1222.1</v>
      </c>
      <c r="K29" s="233">
        <v>1222.1</v>
      </c>
      <c r="L29" s="21">
        <f t="shared" si="0"/>
        <v>0</v>
      </c>
    </row>
    <row r="30" spans="1:12" ht="38.25">
      <c r="A30" s="43" t="s">
        <v>95</v>
      </c>
      <c r="B30" s="168" t="s">
        <v>154</v>
      </c>
      <c r="C30" s="265">
        <v>149.3</v>
      </c>
      <c r="D30" s="265"/>
      <c r="E30" s="265"/>
      <c r="F30" s="265">
        <v>149.3</v>
      </c>
      <c r="G30" s="265"/>
      <c r="H30" s="265"/>
      <c r="I30" s="265"/>
      <c r="J30" s="320">
        <v>149.3</v>
      </c>
      <c r="K30" s="233">
        <v>149.3</v>
      </c>
      <c r="L30" s="21">
        <f t="shared" si="0"/>
        <v>0</v>
      </c>
    </row>
    <row r="31" spans="1:12" ht="12.75">
      <c r="A31" s="43" t="s">
        <v>96</v>
      </c>
      <c r="B31" s="168" t="s">
        <v>155</v>
      </c>
      <c r="C31" s="265">
        <v>1111.5</v>
      </c>
      <c r="D31" s="265">
        <v>453.6</v>
      </c>
      <c r="E31" s="265">
        <v>69.7</v>
      </c>
      <c r="F31" s="265">
        <v>588.2</v>
      </c>
      <c r="G31" s="265"/>
      <c r="H31" s="265"/>
      <c r="I31" s="265"/>
      <c r="J31" s="320">
        <v>1111.5</v>
      </c>
      <c r="K31" s="233">
        <v>1111.5</v>
      </c>
      <c r="L31" s="21">
        <f t="shared" si="0"/>
        <v>0</v>
      </c>
    </row>
    <row r="32" spans="1:12" ht="12.75">
      <c r="A32" s="43" t="s">
        <v>97</v>
      </c>
      <c r="B32" s="168" t="s">
        <v>156</v>
      </c>
      <c r="C32" s="265">
        <v>4138.8</v>
      </c>
      <c r="D32" s="265">
        <v>1370.7</v>
      </c>
      <c r="E32" s="265">
        <v>900</v>
      </c>
      <c r="F32" s="265">
        <v>1868.1</v>
      </c>
      <c r="G32" s="265"/>
      <c r="H32" s="265"/>
      <c r="I32" s="265"/>
      <c r="J32" s="320">
        <v>4138.8</v>
      </c>
      <c r="K32" s="233">
        <v>4138.8</v>
      </c>
      <c r="L32" s="21">
        <f t="shared" si="0"/>
        <v>0</v>
      </c>
    </row>
    <row r="33" spans="1:12" ht="25.5">
      <c r="A33" s="43" t="s">
        <v>98</v>
      </c>
      <c r="B33" s="168" t="s">
        <v>157</v>
      </c>
      <c r="C33" s="265">
        <v>213.2</v>
      </c>
      <c r="D33" s="265"/>
      <c r="E33" s="265"/>
      <c r="F33" s="265">
        <v>213.2</v>
      </c>
      <c r="G33" s="265"/>
      <c r="H33" s="265"/>
      <c r="I33" s="265"/>
      <c r="J33" s="320">
        <v>213.2</v>
      </c>
      <c r="K33" s="233">
        <v>213.2</v>
      </c>
      <c r="L33" s="21">
        <f t="shared" si="0"/>
        <v>0</v>
      </c>
    </row>
    <row r="34" spans="1:12" ht="48.75" customHeight="1">
      <c r="A34" s="43" t="s">
        <v>105</v>
      </c>
      <c r="B34" s="168" t="s">
        <v>158</v>
      </c>
      <c r="C34" s="265">
        <v>13447.5</v>
      </c>
      <c r="D34" s="265"/>
      <c r="E34" s="265"/>
      <c r="F34" s="265">
        <v>13447.5</v>
      </c>
      <c r="G34" s="265"/>
      <c r="H34" s="265"/>
      <c r="I34" s="265"/>
      <c r="J34" s="320">
        <v>13447.5</v>
      </c>
      <c r="K34" s="233">
        <v>13447.5</v>
      </c>
      <c r="L34" s="21">
        <f t="shared" si="0"/>
        <v>0</v>
      </c>
    </row>
    <row r="35" spans="1:12" s="18" customFormat="1" ht="15" customHeight="1">
      <c r="A35" s="44">
        <v>110000</v>
      </c>
      <c r="B35" s="169" t="s">
        <v>159</v>
      </c>
      <c r="C35" s="71">
        <v>132782</v>
      </c>
      <c r="D35" s="71">
        <v>13791.3</v>
      </c>
      <c r="E35" s="71">
        <v>2761.3</v>
      </c>
      <c r="F35" s="71">
        <v>116229.4</v>
      </c>
      <c r="G35" s="71">
        <v>1619.2</v>
      </c>
      <c r="H35" s="71">
        <v>0</v>
      </c>
      <c r="I35" s="71"/>
      <c r="J35" s="317">
        <v>134401.2</v>
      </c>
      <c r="K35" s="233">
        <v>134401.2</v>
      </c>
      <c r="L35" s="21">
        <f t="shared" si="0"/>
        <v>0</v>
      </c>
    </row>
    <row r="36" spans="1:12" ht="15" customHeight="1">
      <c r="A36" s="45" t="s">
        <v>99</v>
      </c>
      <c r="B36" s="168" t="s">
        <v>161</v>
      </c>
      <c r="C36" s="265">
        <v>76175.6</v>
      </c>
      <c r="D36" s="265"/>
      <c r="E36" s="265"/>
      <c r="F36" s="265">
        <v>76175.6</v>
      </c>
      <c r="G36" s="265"/>
      <c r="H36" s="265"/>
      <c r="I36" s="265"/>
      <c r="J36" s="320">
        <v>76175.6</v>
      </c>
      <c r="K36" s="233">
        <v>76175.6</v>
      </c>
      <c r="L36" s="21">
        <f t="shared" si="0"/>
        <v>0</v>
      </c>
    </row>
    <row r="37" spans="1:12" ht="28.5" customHeight="1">
      <c r="A37" s="45" t="s">
        <v>100</v>
      </c>
      <c r="B37" s="168" t="s">
        <v>162</v>
      </c>
      <c r="C37" s="265">
        <v>28822.6</v>
      </c>
      <c r="D37" s="265">
        <v>157.3</v>
      </c>
      <c r="E37" s="265">
        <v>14</v>
      </c>
      <c r="F37" s="265">
        <v>28651.3</v>
      </c>
      <c r="G37" s="265"/>
      <c r="H37" s="265"/>
      <c r="I37" s="265"/>
      <c r="J37" s="320">
        <v>28822.6</v>
      </c>
      <c r="K37" s="233">
        <v>28822.6</v>
      </c>
      <c r="L37" s="21">
        <f t="shared" si="0"/>
        <v>0</v>
      </c>
    </row>
    <row r="38" spans="1:12" ht="12.75">
      <c r="A38" s="45" t="s">
        <v>135</v>
      </c>
      <c r="B38" s="168" t="s">
        <v>248</v>
      </c>
      <c r="C38" s="265"/>
      <c r="D38" s="265"/>
      <c r="E38" s="265"/>
      <c r="F38" s="265"/>
      <c r="G38" s="265"/>
      <c r="H38" s="265"/>
      <c r="I38" s="265"/>
      <c r="J38" s="320">
        <v>0</v>
      </c>
      <c r="K38" s="233">
        <v>0</v>
      </c>
      <c r="L38" s="21">
        <f t="shared" si="0"/>
        <v>0</v>
      </c>
    </row>
    <row r="39" spans="1:12" ht="12.75">
      <c r="A39" s="45">
        <v>110300</v>
      </c>
      <c r="B39" s="168" t="s">
        <v>163</v>
      </c>
      <c r="C39" s="265">
        <v>1536.9</v>
      </c>
      <c r="D39" s="265"/>
      <c r="E39" s="265"/>
      <c r="F39" s="265">
        <v>1536.9</v>
      </c>
      <c r="G39" s="265"/>
      <c r="H39" s="265"/>
      <c r="I39" s="265"/>
      <c r="J39" s="320">
        <v>1536.9</v>
      </c>
      <c r="K39" s="233">
        <v>1536.9</v>
      </c>
      <c r="L39" s="21">
        <f t="shared" si="0"/>
        <v>0</v>
      </c>
    </row>
    <row r="40" spans="1:12" ht="12.75">
      <c r="A40" s="45" t="s">
        <v>106</v>
      </c>
      <c r="B40" s="168" t="s">
        <v>164</v>
      </c>
      <c r="C40" s="265">
        <v>1640.5</v>
      </c>
      <c r="D40" s="265">
        <v>357.2</v>
      </c>
      <c r="E40" s="265">
        <v>7.5</v>
      </c>
      <c r="F40" s="265">
        <v>1275.8</v>
      </c>
      <c r="G40" s="265"/>
      <c r="H40" s="265"/>
      <c r="I40" s="265"/>
      <c r="J40" s="320">
        <v>1640.5</v>
      </c>
      <c r="K40" s="233">
        <v>1640.5</v>
      </c>
      <c r="L40" s="21">
        <f t="shared" si="0"/>
        <v>0</v>
      </c>
    </row>
    <row r="41" spans="1:12" s="18" customFormat="1" ht="12" customHeight="1">
      <c r="A41" s="44">
        <v>120000</v>
      </c>
      <c r="B41" s="173" t="s">
        <v>165</v>
      </c>
      <c r="C41" s="71">
        <v>1002.8</v>
      </c>
      <c r="D41" s="318">
        <v>0</v>
      </c>
      <c r="E41" s="318">
        <v>0</v>
      </c>
      <c r="F41" s="71">
        <v>1002.8</v>
      </c>
      <c r="G41" s="71"/>
      <c r="H41" s="71"/>
      <c r="I41" s="71"/>
      <c r="J41" s="317">
        <v>1002.8</v>
      </c>
      <c r="K41" s="233">
        <v>753.8</v>
      </c>
      <c r="L41" s="21">
        <f t="shared" si="0"/>
        <v>249</v>
      </c>
    </row>
    <row r="42" spans="1:12" s="334" customFormat="1" ht="12" customHeight="1">
      <c r="A42" s="45" t="s">
        <v>379</v>
      </c>
      <c r="B42" s="331" t="s">
        <v>380</v>
      </c>
      <c r="C42" s="265">
        <v>249</v>
      </c>
      <c r="D42" s="315"/>
      <c r="E42" s="315"/>
      <c r="F42" s="265">
        <v>249</v>
      </c>
      <c r="G42" s="265"/>
      <c r="H42" s="265"/>
      <c r="I42" s="265"/>
      <c r="J42" s="320">
        <v>249</v>
      </c>
      <c r="K42" s="332"/>
      <c r="L42" s="333"/>
    </row>
    <row r="43" spans="1:12" ht="15" customHeight="1">
      <c r="A43" s="45">
        <v>120300</v>
      </c>
      <c r="B43" s="168" t="s">
        <v>166</v>
      </c>
      <c r="C43" s="265">
        <v>753.8</v>
      </c>
      <c r="D43" s="265"/>
      <c r="E43" s="265"/>
      <c r="F43" s="265">
        <v>753.8</v>
      </c>
      <c r="G43" s="265"/>
      <c r="H43" s="265"/>
      <c r="I43" s="265"/>
      <c r="J43" s="320">
        <v>753.8</v>
      </c>
      <c r="K43" s="233">
        <v>753.8</v>
      </c>
      <c r="L43" s="21">
        <f t="shared" si="0"/>
        <v>0</v>
      </c>
    </row>
    <row r="44" spans="1:12" s="18" customFormat="1" ht="15" customHeight="1">
      <c r="A44" s="44">
        <v>130000</v>
      </c>
      <c r="B44" s="169" t="s">
        <v>167</v>
      </c>
      <c r="C44" s="71">
        <v>50966.3</v>
      </c>
      <c r="D44" s="71">
        <v>11822.5</v>
      </c>
      <c r="E44" s="71">
        <v>542.7</v>
      </c>
      <c r="F44" s="71">
        <v>38601.1</v>
      </c>
      <c r="G44" s="71">
        <v>46.4</v>
      </c>
      <c r="H44" s="71"/>
      <c r="I44" s="71"/>
      <c r="J44" s="317">
        <v>51012.7</v>
      </c>
      <c r="K44" s="233">
        <v>51262.7</v>
      </c>
      <c r="L44" s="21">
        <f t="shared" si="0"/>
        <v>-250</v>
      </c>
    </row>
    <row r="45" spans="1:12" s="18" customFormat="1" ht="18.75" customHeight="1">
      <c r="A45" s="45" t="s">
        <v>250</v>
      </c>
      <c r="B45" s="168" t="s">
        <v>251</v>
      </c>
      <c r="C45" s="265">
        <v>362.3</v>
      </c>
      <c r="D45" s="71"/>
      <c r="E45" s="71"/>
      <c r="F45" s="265">
        <v>362.3</v>
      </c>
      <c r="G45" s="71"/>
      <c r="H45" s="71"/>
      <c r="I45" s="71"/>
      <c r="J45" s="320">
        <v>362.3</v>
      </c>
      <c r="K45" s="233">
        <v>362.3</v>
      </c>
      <c r="L45" s="21">
        <f t="shared" si="0"/>
        <v>0</v>
      </c>
    </row>
    <row r="46" spans="1:12" s="18" customFormat="1" ht="30.75" customHeight="1">
      <c r="A46" s="44">
        <v>170000</v>
      </c>
      <c r="B46" s="169" t="s">
        <v>168</v>
      </c>
      <c r="C46" s="315">
        <v>0</v>
      </c>
      <c r="D46" s="315"/>
      <c r="E46" s="315"/>
      <c r="F46" s="315">
        <v>0</v>
      </c>
      <c r="G46" s="71">
        <v>4615.7</v>
      </c>
      <c r="H46" s="71"/>
      <c r="I46" s="71">
        <v>0</v>
      </c>
      <c r="J46" s="317">
        <v>4615.7</v>
      </c>
      <c r="K46" s="233">
        <v>4615.7</v>
      </c>
      <c r="L46" s="21">
        <f t="shared" si="0"/>
        <v>0</v>
      </c>
    </row>
    <row r="47" spans="1:12" ht="36" customHeight="1">
      <c r="A47" s="45">
        <v>170703</v>
      </c>
      <c r="B47" s="168" t="s">
        <v>169</v>
      </c>
      <c r="C47" s="315">
        <v>0</v>
      </c>
      <c r="D47" s="315"/>
      <c r="E47" s="315"/>
      <c r="F47" s="315"/>
      <c r="G47" s="265">
        <v>4615.7</v>
      </c>
      <c r="H47" s="265"/>
      <c r="I47" s="265"/>
      <c r="J47" s="320">
        <v>4615.7</v>
      </c>
      <c r="K47" s="233">
        <v>4615.7</v>
      </c>
      <c r="L47" s="21">
        <f t="shared" si="0"/>
        <v>0</v>
      </c>
    </row>
    <row r="48" spans="1:12" ht="27.75" customHeight="1">
      <c r="A48" s="44" t="s">
        <v>108</v>
      </c>
      <c r="B48" s="169" t="s">
        <v>170</v>
      </c>
      <c r="C48" s="71">
        <v>228845.6</v>
      </c>
      <c r="D48" s="265"/>
      <c r="E48" s="265"/>
      <c r="F48" s="71">
        <v>228845.6</v>
      </c>
      <c r="G48" s="71"/>
      <c r="H48" s="71"/>
      <c r="I48" s="265"/>
      <c r="J48" s="317">
        <v>228845.6</v>
      </c>
      <c r="K48" s="233">
        <v>54567.6</v>
      </c>
      <c r="L48" s="21">
        <f t="shared" si="0"/>
        <v>174278</v>
      </c>
    </row>
    <row r="49" spans="1:12" ht="39" customHeight="1">
      <c r="A49" s="44"/>
      <c r="B49" s="168" t="s">
        <v>366</v>
      </c>
      <c r="C49" s="265">
        <v>173000</v>
      </c>
      <c r="D49" s="265"/>
      <c r="E49" s="265"/>
      <c r="F49" s="265">
        <v>173000</v>
      </c>
      <c r="G49" s="71"/>
      <c r="H49" s="71"/>
      <c r="I49" s="265"/>
      <c r="J49" s="320">
        <v>173000</v>
      </c>
      <c r="K49" s="233"/>
      <c r="L49" s="21"/>
    </row>
    <row r="50" spans="1:12" ht="40.5" customHeight="1">
      <c r="A50" s="44" t="s">
        <v>340</v>
      </c>
      <c r="B50" s="169" t="s">
        <v>341</v>
      </c>
      <c r="C50" s="71"/>
      <c r="D50" s="265"/>
      <c r="E50" s="265"/>
      <c r="F50" s="71"/>
      <c r="G50" s="71">
        <v>200</v>
      </c>
      <c r="H50" s="71">
        <v>200</v>
      </c>
      <c r="I50" s="265"/>
      <c r="J50" s="317">
        <v>200</v>
      </c>
      <c r="K50" s="233"/>
      <c r="L50" s="21"/>
    </row>
    <row r="51" spans="1:12" s="18" customFormat="1" ht="13.5" customHeight="1">
      <c r="A51" s="42">
        <v>240000</v>
      </c>
      <c r="B51" s="169" t="s">
        <v>171</v>
      </c>
      <c r="C51" s="315">
        <v>0</v>
      </c>
      <c r="D51" s="71"/>
      <c r="E51" s="71"/>
      <c r="F51" s="71"/>
      <c r="G51" s="71">
        <v>62716.4</v>
      </c>
      <c r="H51" s="315">
        <v>0</v>
      </c>
      <c r="I51" s="71">
        <v>0</v>
      </c>
      <c r="J51" s="317">
        <v>62716.4</v>
      </c>
      <c r="K51" s="233">
        <v>61716.4</v>
      </c>
      <c r="L51" s="21">
        <f t="shared" si="0"/>
        <v>1000</v>
      </c>
    </row>
    <row r="52" spans="1:12" ht="70.5" customHeight="1">
      <c r="A52" s="43" t="s">
        <v>140</v>
      </c>
      <c r="B52" s="168" t="s">
        <v>172</v>
      </c>
      <c r="C52" s="315">
        <v>0</v>
      </c>
      <c r="D52" s="315"/>
      <c r="E52" s="315"/>
      <c r="F52" s="315"/>
      <c r="G52" s="265">
        <v>62716.4</v>
      </c>
      <c r="H52" s="265"/>
      <c r="I52" s="265"/>
      <c r="J52" s="320">
        <v>62716.4</v>
      </c>
      <c r="K52" s="233">
        <v>61716.4</v>
      </c>
      <c r="L52" s="21">
        <f t="shared" si="0"/>
        <v>1000</v>
      </c>
    </row>
    <row r="53" spans="1:12" s="18" customFormat="1" ht="12.75">
      <c r="A53" s="44">
        <v>250000</v>
      </c>
      <c r="B53" s="169" t="s">
        <v>129</v>
      </c>
      <c r="C53" s="71">
        <v>10735.8</v>
      </c>
      <c r="D53" s="326">
        <v>0</v>
      </c>
      <c r="E53" s="326">
        <v>0</v>
      </c>
      <c r="F53" s="325">
        <v>10735.8</v>
      </c>
      <c r="G53" s="326">
        <v>0</v>
      </c>
      <c r="H53" s="325"/>
      <c r="I53" s="325" t="e">
        <v>#REF!</v>
      </c>
      <c r="J53" s="317">
        <v>10735.8</v>
      </c>
      <c r="K53" s="233">
        <v>10735.8</v>
      </c>
      <c r="L53" s="21">
        <f t="shared" si="0"/>
        <v>0</v>
      </c>
    </row>
    <row r="54" spans="1:12" ht="15.75" customHeight="1">
      <c r="A54" s="45">
        <v>250102</v>
      </c>
      <c r="B54" s="168" t="s">
        <v>173</v>
      </c>
      <c r="C54" s="265">
        <v>10000</v>
      </c>
      <c r="D54" s="265"/>
      <c r="E54" s="265"/>
      <c r="F54" s="265">
        <v>10000</v>
      </c>
      <c r="G54" s="265"/>
      <c r="H54" s="265"/>
      <c r="I54" s="265"/>
      <c r="J54" s="320">
        <v>10000</v>
      </c>
      <c r="K54" s="233">
        <v>10000</v>
      </c>
      <c r="L54" s="21">
        <f t="shared" si="0"/>
        <v>0</v>
      </c>
    </row>
    <row r="55" spans="1:15" ht="12.75">
      <c r="A55" s="45">
        <v>250404</v>
      </c>
      <c r="B55" s="168" t="s">
        <v>156</v>
      </c>
      <c r="C55" s="265">
        <v>735.8</v>
      </c>
      <c r="D55" s="265"/>
      <c r="E55" s="265"/>
      <c r="F55" s="265">
        <v>735.8</v>
      </c>
      <c r="G55" s="265"/>
      <c r="H55" s="265"/>
      <c r="I55" s="265"/>
      <c r="J55" s="320">
        <v>735.8</v>
      </c>
      <c r="K55" s="233">
        <v>735.8</v>
      </c>
      <c r="L55" s="21">
        <f t="shared" si="0"/>
        <v>0</v>
      </c>
      <c r="O55" s="23"/>
    </row>
    <row r="56" spans="1:14" s="18" customFormat="1" ht="18" customHeight="1">
      <c r="A56" s="44"/>
      <c r="B56" s="174" t="s">
        <v>175</v>
      </c>
      <c r="C56" s="71">
        <v>2748878.9</v>
      </c>
      <c r="D56" s="71">
        <v>993166.5</v>
      </c>
      <c r="E56" s="71">
        <v>251961.2</v>
      </c>
      <c r="F56" s="71">
        <v>1503751.2</v>
      </c>
      <c r="G56" s="71">
        <v>248986.9</v>
      </c>
      <c r="H56" s="71">
        <v>59200</v>
      </c>
      <c r="I56" s="71" t="e">
        <v>#REF!</v>
      </c>
      <c r="J56" s="317">
        <v>2997865.8</v>
      </c>
      <c r="K56" s="233">
        <v>2823965.8</v>
      </c>
      <c r="L56" s="21">
        <f t="shared" si="0"/>
        <v>173900</v>
      </c>
      <c r="M56" s="73" t="e">
        <f>J58+J59+J60+J61+J62+J63+J65+#REF!+J66+#REF!+J68</f>
        <v>#REF!</v>
      </c>
      <c r="N56" s="73" t="e">
        <f>M56+K56+K57</f>
        <v>#REF!</v>
      </c>
    </row>
    <row r="57" spans="1:12" s="18" customFormat="1" ht="25.5" customHeight="1">
      <c r="A57" s="45" t="s">
        <v>136</v>
      </c>
      <c r="B57" s="211" t="s">
        <v>17</v>
      </c>
      <c r="C57" s="265">
        <v>61927.5</v>
      </c>
      <c r="D57" s="71"/>
      <c r="E57" s="71"/>
      <c r="F57" s="265">
        <v>61927.5</v>
      </c>
      <c r="G57" s="71"/>
      <c r="H57" s="71"/>
      <c r="I57" s="71"/>
      <c r="J57" s="320">
        <v>61927.5</v>
      </c>
      <c r="K57" s="233">
        <v>61927.5</v>
      </c>
      <c r="L57" s="21">
        <f t="shared" si="0"/>
        <v>0</v>
      </c>
    </row>
    <row r="58" spans="1:12" ht="65.25" customHeight="1">
      <c r="A58" s="45" t="s">
        <v>111</v>
      </c>
      <c r="B58" s="175" t="s">
        <v>307</v>
      </c>
      <c r="C58" s="265">
        <v>19616.7</v>
      </c>
      <c r="D58" s="71"/>
      <c r="E58" s="71"/>
      <c r="F58" s="265">
        <v>19616.7</v>
      </c>
      <c r="G58" s="71"/>
      <c r="H58" s="71"/>
      <c r="I58" s="71"/>
      <c r="J58" s="320">
        <v>19616.7</v>
      </c>
      <c r="K58" s="233">
        <v>19616.7</v>
      </c>
      <c r="L58" s="21">
        <f aca="true" t="shared" si="1" ref="L58:L69">J58-K58</f>
        <v>0</v>
      </c>
    </row>
    <row r="59" spans="1:12" ht="53.25" customHeight="1">
      <c r="A59" s="45" t="s">
        <v>91</v>
      </c>
      <c r="B59" s="175" t="s">
        <v>178</v>
      </c>
      <c r="C59" s="265">
        <v>2201622.7</v>
      </c>
      <c r="D59" s="71"/>
      <c r="E59" s="71"/>
      <c r="F59" s="265">
        <v>2201622.7</v>
      </c>
      <c r="G59" s="71"/>
      <c r="H59" s="71"/>
      <c r="I59" s="71"/>
      <c r="J59" s="320">
        <v>2201622.7</v>
      </c>
      <c r="K59" s="233">
        <v>2201622.7</v>
      </c>
      <c r="L59" s="21">
        <f t="shared" si="1"/>
        <v>0</v>
      </c>
    </row>
    <row r="60" spans="1:12" ht="91.5" customHeight="1">
      <c r="A60" s="45" t="s">
        <v>102</v>
      </c>
      <c r="B60" s="176" t="s">
        <v>179</v>
      </c>
      <c r="C60" s="265">
        <v>815778.9</v>
      </c>
      <c r="D60" s="71"/>
      <c r="E60" s="71"/>
      <c r="F60" s="319">
        <v>815778.9</v>
      </c>
      <c r="G60" s="265"/>
      <c r="H60" s="71"/>
      <c r="I60" s="71"/>
      <c r="J60" s="320">
        <v>815778.9</v>
      </c>
      <c r="K60" s="233">
        <v>815778.9</v>
      </c>
      <c r="L60" s="21">
        <f t="shared" si="1"/>
        <v>0</v>
      </c>
    </row>
    <row r="61" spans="1:12" ht="141" customHeight="1">
      <c r="A61" s="64" t="s">
        <v>103</v>
      </c>
      <c r="B61" s="172" t="s">
        <v>180</v>
      </c>
      <c r="C61" s="265">
        <v>179074.7</v>
      </c>
      <c r="D61" s="71"/>
      <c r="E61" s="71"/>
      <c r="F61" s="265">
        <v>179074.7</v>
      </c>
      <c r="G61" s="71"/>
      <c r="H61" s="71"/>
      <c r="I61" s="71"/>
      <c r="J61" s="320">
        <v>179074.7</v>
      </c>
      <c r="K61" s="233">
        <v>179074.7</v>
      </c>
      <c r="L61" s="21">
        <f t="shared" si="1"/>
        <v>0</v>
      </c>
    </row>
    <row r="62" spans="1:12" s="18" customFormat="1" ht="51.75" customHeight="1">
      <c r="A62" s="63" t="s">
        <v>104</v>
      </c>
      <c r="B62" s="168" t="s">
        <v>181</v>
      </c>
      <c r="C62" s="265">
        <v>71572.8</v>
      </c>
      <c r="D62" s="320"/>
      <c r="E62" s="320"/>
      <c r="F62" s="319">
        <v>71572.8</v>
      </c>
      <c r="G62" s="320"/>
      <c r="H62" s="320"/>
      <c r="I62" s="320"/>
      <c r="J62" s="320">
        <v>71572.8</v>
      </c>
      <c r="K62" s="233">
        <v>71572.8</v>
      </c>
      <c r="L62" s="21">
        <f t="shared" si="1"/>
        <v>0</v>
      </c>
    </row>
    <row r="63" spans="1:12" s="18" customFormat="1" ht="45.75" customHeight="1">
      <c r="A63" s="355" t="s">
        <v>101</v>
      </c>
      <c r="B63" s="46" t="s">
        <v>258</v>
      </c>
      <c r="C63" s="320">
        <v>0</v>
      </c>
      <c r="D63" s="265"/>
      <c r="E63" s="265"/>
      <c r="F63" s="265">
        <v>0</v>
      </c>
      <c r="G63" s="265">
        <v>1988.8</v>
      </c>
      <c r="H63" s="265"/>
      <c r="I63" s="265"/>
      <c r="J63" s="320">
        <v>1988.8</v>
      </c>
      <c r="K63" s="233">
        <v>2988.8</v>
      </c>
      <c r="L63" s="21">
        <f t="shared" si="1"/>
        <v>-1000.0000000000002</v>
      </c>
    </row>
    <row r="64" spans="1:12" s="18" customFormat="1" ht="25.5">
      <c r="A64" s="356"/>
      <c r="B64" s="46" t="s">
        <v>259</v>
      </c>
      <c r="C64" s="320"/>
      <c r="D64" s="265"/>
      <c r="E64" s="265"/>
      <c r="F64" s="265"/>
      <c r="G64" s="265">
        <v>1988.8</v>
      </c>
      <c r="H64" s="265"/>
      <c r="I64" s="265"/>
      <c r="J64" s="320">
        <v>1988.8</v>
      </c>
      <c r="K64" s="233">
        <v>1988.8</v>
      </c>
      <c r="L64" s="21">
        <f t="shared" si="1"/>
        <v>0</v>
      </c>
    </row>
    <row r="65" spans="1:12" s="18" customFormat="1" ht="90" customHeight="1">
      <c r="A65" s="45" t="s">
        <v>137</v>
      </c>
      <c r="B65" s="170" t="s">
        <v>176</v>
      </c>
      <c r="C65" s="265">
        <v>14012.8</v>
      </c>
      <c r="D65" s="265"/>
      <c r="E65" s="265"/>
      <c r="F65" s="265">
        <v>14012.8</v>
      </c>
      <c r="G65" s="265"/>
      <c r="H65" s="265"/>
      <c r="I65" s="265"/>
      <c r="J65" s="320">
        <v>14012.8</v>
      </c>
      <c r="K65" s="233">
        <v>14012.8</v>
      </c>
      <c r="L65" s="21">
        <f t="shared" si="1"/>
        <v>0</v>
      </c>
    </row>
    <row r="66" spans="1:12" s="18" customFormat="1" ht="55.5" customHeight="1">
      <c r="A66" s="45" t="s">
        <v>126</v>
      </c>
      <c r="B66" s="46" t="s">
        <v>22</v>
      </c>
      <c r="C66" s="265">
        <v>868.1</v>
      </c>
      <c r="D66" s="265"/>
      <c r="E66" s="265"/>
      <c r="F66" s="265">
        <v>868.1</v>
      </c>
      <c r="G66" s="265"/>
      <c r="H66" s="265"/>
      <c r="I66" s="265"/>
      <c r="J66" s="320">
        <v>868.1</v>
      </c>
      <c r="K66" s="233">
        <v>868.1</v>
      </c>
      <c r="L66" s="21">
        <f t="shared" si="1"/>
        <v>0</v>
      </c>
    </row>
    <row r="67" spans="1:12" ht="78" customHeight="1">
      <c r="A67" s="184"/>
      <c r="B67" s="168" t="s">
        <v>284</v>
      </c>
      <c r="C67" s="320">
        <v>2714.5</v>
      </c>
      <c r="D67" s="320"/>
      <c r="E67" s="320"/>
      <c r="F67" s="320">
        <v>2714.5</v>
      </c>
      <c r="G67" s="320"/>
      <c r="H67" s="323"/>
      <c r="I67" s="323"/>
      <c r="J67" s="320">
        <v>2714.5</v>
      </c>
      <c r="K67" s="233">
        <v>2714.5</v>
      </c>
      <c r="L67" s="21">
        <f t="shared" si="1"/>
        <v>0</v>
      </c>
    </row>
    <row r="68" spans="1:58" ht="103.5" customHeight="1">
      <c r="A68" s="104" t="s">
        <v>142</v>
      </c>
      <c r="B68" s="105" t="s">
        <v>255</v>
      </c>
      <c r="C68" s="323">
        <v>0</v>
      </c>
      <c r="D68" s="320"/>
      <c r="E68" s="320"/>
      <c r="F68" s="320"/>
      <c r="G68" s="265">
        <v>2648.3</v>
      </c>
      <c r="H68" s="320"/>
      <c r="I68" s="320"/>
      <c r="J68" s="320">
        <v>2648.3</v>
      </c>
      <c r="K68" s="233">
        <v>2648.3</v>
      </c>
      <c r="L68" s="21">
        <f t="shared" si="1"/>
        <v>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</row>
    <row r="69" spans="1:12" s="18" customFormat="1" ht="18.75" customHeight="1" thickBot="1">
      <c r="A69" s="358" t="s">
        <v>177</v>
      </c>
      <c r="B69" s="359"/>
      <c r="C69" s="329">
        <v>6116067.600000001</v>
      </c>
      <c r="D69" s="329">
        <v>993166.5</v>
      </c>
      <c r="E69" s="329">
        <v>251961.2</v>
      </c>
      <c r="F69" s="329">
        <v>4870939.9</v>
      </c>
      <c r="G69" s="329">
        <v>253624</v>
      </c>
      <c r="H69" s="329">
        <v>59200</v>
      </c>
      <c r="I69" s="329" t="e">
        <v>#REF!</v>
      </c>
      <c r="J69" s="329">
        <v>6369691.600000001</v>
      </c>
      <c r="K69" s="233">
        <f>G69+C69</f>
        <v>6369691.600000001</v>
      </c>
      <c r="L69" s="21">
        <f t="shared" si="1"/>
        <v>0</v>
      </c>
    </row>
    <row r="70" spans="2:12" ht="16.5" customHeight="1">
      <c r="B70" s="36"/>
      <c r="C70" s="23"/>
      <c r="D70" s="74"/>
      <c r="E70" s="74"/>
      <c r="F70" s="74"/>
      <c r="G70" s="74"/>
      <c r="H70" s="62"/>
      <c r="I70" s="74"/>
      <c r="J70" s="74"/>
      <c r="K70" s="154"/>
      <c r="L70" s="155"/>
    </row>
    <row r="71" spans="2:12" ht="17.25" customHeight="1">
      <c r="B71" s="36"/>
      <c r="C71" s="75"/>
      <c r="D71" s="75"/>
      <c r="E71" s="75"/>
      <c r="F71" s="75"/>
      <c r="G71" s="75"/>
      <c r="H71" s="75"/>
      <c r="I71" s="75"/>
      <c r="J71" s="75"/>
      <c r="K71" s="20"/>
      <c r="L71" s="48"/>
    </row>
    <row r="72" spans="2:12" ht="12.75" hidden="1">
      <c r="B72" s="36"/>
      <c r="C72" s="20"/>
      <c r="D72" s="20"/>
      <c r="E72" s="20"/>
      <c r="F72" s="20"/>
      <c r="G72" s="20"/>
      <c r="H72" s="20"/>
      <c r="I72" s="20"/>
      <c r="J72" s="20"/>
      <c r="K72" s="20"/>
      <c r="L72" s="48"/>
    </row>
    <row r="73" spans="2:8" ht="12.75">
      <c r="B73" s="36"/>
      <c r="C73" s="23"/>
      <c r="G73" s="23"/>
      <c r="H73" s="23"/>
    </row>
    <row r="74" spans="2:10" ht="12.75">
      <c r="B74" s="36"/>
      <c r="C74" s="23"/>
      <c r="D74" s="23"/>
      <c r="E74" s="23"/>
      <c r="F74" s="23"/>
      <c r="G74" s="23"/>
      <c r="H74" s="23"/>
      <c r="J74" s="23"/>
    </row>
    <row r="75" spans="2:10" ht="12.75">
      <c r="B75" s="36"/>
      <c r="D75" s="23"/>
      <c r="E75" s="23"/>
      <c r="F75" s="23"/>
      <c r="G75" s="23"/>
      <c r="J75" s="23"/>
    </row>
    <row r="76" spans="2:11" ht="12.75">
      <c r="B76" s="36"/>
      <c r="C76" s="24"/>
      <c r="K76" s="23"/>
    </row>
    <row r="77" spans="2:10" ht="12.75">
      <c r="B77" s="36"/>
      <c r="C77" s="23"/>
      <c r="J77" s="23"/>
    </row>
    <row r="78" spans="2:10" ht="12.75">
      <c r="B78" s="36"/>
      <c r="C78" s="23"/>
      <c r="J78" s="23"/>
    </row>
    <row r="79" spans="2:7" ht="12.75">
      <c r="B79" s="36"/>
      <c r="G79" s="23"/>
    </row>
    <row r="80" spans="2:7" ht="12.75">
      <c r="B80" s="36"/>
      <c r="G80" s="23"/>
    </row>
    <row r="81" ht="12.75">
      <c r="B81" s="36"/>
    </row>
    <row r="82" spans="2:7" ht="12.75">
      <c r="B82" s="36"/>
      <c r="G82" s="23"/>
    </row>
    <row r="83" spans="2:7" ht="12.75">
      <c r="B83" s="36"/>
      <c r="C83" s="23"/>
      <c r="G83" s="23"/>
    </row>
    <row r="84" ht="12.75">
      <c r="B84" s="36"/>
    </row>
    <row r="85" ht="12.75">
      <c r="B85" s="36"/>
    </row>
    <row r="86" ht="12.75">
      <c r="B86" s="36"/>
    </row>
    <row r="87" ht="12.75">
      <c r="B87" s="36"/>
    </row>
    <row r="88" ht="12.75">
      <c r="B88" s="36"/>
    </row>
    <row r="89" ht="12.75">
      <c r="B89" s="36"/>
    </row>
    <row r="90" ht="12.75">
      <c r="B90" s="36"/>
    </row>
    <row r="91" ht="12.75">
      <c r="B91" s="36"/>
    </row>
    <row r="92" ht="12.75">
      <c r="B92" s="36"/>
    </row>
    <row r="93" ht="12.75">
      <c r="B93" s="36"/>
    </row>
    <row r="94" ht="12.75">
      <c r="B94" s="36"/>
    </row>
    <row r="95" ht="12.75">
      <c r="B95" s="36"/>
    </row>
    <row r="96" ht="12.75">
      <c r="B96" s="36"/>
    </row>
    <row r="97" ht="12.75">
      <c r="B97" s="36"/>
    </row>
    <row r="98" ht="12.75">
      <c r="B98" s="36"/>
    </row>
    <row r="99" ht="12.75">
      <c r="B99" s="36"/>
    </row>
    <row r="100" ht="12.75">
      <c r="B100" s="36"/>
    </row>
    <row r="101" ht="12.75">
      <c r="B101" s="36"/>
    </row>
    <row r="102" ht="12.75">
      <c r="B102" s="36"/>
    </row>
    <row r="103" ht="12.75">
      <c r="B103" s="36"/>
    </row>
    <row r="104" ht="12.75">
      <c r="B104" s="36"/>
    </row>
    <row r="105" ht="12.75">
      <c r="B105" s="36"/>
    </row>
    <row r="106" ht="12.75">
      <c r="B106" s="36"/>
    </row>
    <row r="107" ht="12.75">
      <c r="B107" s="36"/>
    </row>
    <row r="108" ht="12.75">
      <c r="B108" s="36"/>
    </row>
    <row r="109" ht="12.75">
      <c r="B109" s="36"/>
    </row>
    <row r="110" ht="12.75">
      <c r="B110" s="36"/>
    </row>
    <row r="111" ht="12.75">
      <c r="B111" s="36"/>
    </row>
    <row r="112" ht="12.75">
      <c r="B112" s="36"/>
    </row>
    <row r="113" ht="12.75">
      <c r="B113" s="36"/>
    </row>
    <row r="114" ht="12.75">
      <c r="B114" s="36"/>
    </row>
    <row r="115" ht="12.75">
      <c r="B115" s="36"/>
    </row>
    <row r="116" ht="12.75">
      <c r="B116" s="36" t="s">
        <v>112</v>
      </c>
    </row>
    <row r="117" ht="12.75">
      <c r="B117" s="36"/>
    </row>
    <row r="118" ht="12.75">
      <c r="B118" s="36"/>
    </row>
    <row r="119" ht="12.75">
      <c r="B119" s="36"/>
    </row>
    <row r="120" ht="12.75">
      <c r="B120" s="36"/>
    </row>
    <row r="121" ht="12.75">
      <c r="B121" s="36"/>
    </row>
    <row r="122" ht="12.75">
      <c r="B122" s="36"/>
    </row>
    <row r="123" ht="12.75">
      <c r="B123" s="36"/>
    </row>
    <row r="124" ht="12.75">
      <c r="B124" s="36"/>
    </row>
    <row r="125" ht="12.75">
      <c r="B125" s="36"/>
    </row>
    <row r="126" ht="12.75">
      <c r="B126" s="36"/>
    </row>
    <row r="127" ht="12.75">
      <c r="B127" s="36"/>
    </row>
    <row r="128" ht="12.75">
      <c r="B128" s="36"/>
    </row>
    <row r="129" ht="12.75">
      <c r="B129" s="36"/>
    </row>
    <row r="130" ht="12.75">
      <c r="B130" s="36"/>
    </row>
    <row r="131" ht="12.75">
      <c r="B131" s="36"/>
    </row>
    <row r="132" ht="12.75">
      <c r="B132" s="36"/>
    </row>
    <row r="133" ht="12.75">
      <c r="B133" s="36"/>
    </row>
    <row r="134" ht="12.75">
      <c r="B134" s="36"/>
    </row>
    <row r="135" ht="12.75">
      <c r="B135" s="36"/>
    </row>
    <row r="136" ht="12.75">
      <c r="B136" s="36"/>
    </row>
    <row r="137" ht="12.75">
      <c r="B137" s="36"/>
    </row>
    <row r="138" ht="12.75">
      <c r="B138" s="36"/>
    </row>
    <row r="139" ht="12.75">
      <c r="B139" s="36"/>
    </row>
    <row r="140" ht="12.75">
      <c r="B140" s="36"/>
    </row>
    <row r="141" ht="12.75">
      <c r="B141" s="36"/>
    </row>
    <row r="142" ht="12.75">
      <c r="B142" s="36"/>
    </row>
    <row r="143" ht="12.75">
      <c r="B143" s="36"/>
    </row>
    <row r="144" ht="12.75">
      <c r="B144" s="36"/>
    </row>
    <row r="145" ht="12.75">
      <c r="B145" s="36"/>
    </row>
    <row r="146" ht="12.75">
      <c r="B146" s="36"/>
    </row>
    <row r="147" ht="12.75">
      <c r="B147" s="36"/>
    </row>
    <row r="148" ht="12.75">
      <c r="B148" s="36"/>
    </row>
    <row r="149" ht="12.75">
      <c r="B149" s="36"/>
    </row>
    <row r="150" ht="12.75">
      <c r="B150" s="36"/>
    </row>
    <row r="151" ht="12.75">
      <c r="B151" s="36"/>
    </row>
    <row r="152" ht="12.75">
      <c r="B152" s="36"/>
    </row>
    <row r="153" ht="12.75">
      <c r="B153" s="36"/>
    </row>
    <row r="154" ht="12.75">
      <c r="B154" s="36"/>
    </row>
    <row r="155" ht="12.75">
      <c r="B155" s="36"/>
    </row>
    <row r="156" ht="12.75">
      <c r="B156" s="36"/>
    </row>
    <row r="157" ht="12.75">
      <c r="B157" s="36"/>
    </row>
    <row r="158" ht="12.75">
      <c r="B158" s="36"/>
    </row>
    <row r="159" ht="12.75">
      <c r="B159" s="36"/>
    </row>
    <row r="160" ht="12.75">
      <c r="B160" s="36"/>
    </row>
    <row r="161" ht="12.75">
      <c r="B161" s="36"/>
    </row>
    <row r="162" ht="12.75">
      <c r="B162" s="36"/>
    </row>
    <row r="163" ht="12.75">
      <c r="B163" s="36"/>
    </row>
    <row r="164" ht="12.75">
      <c r="B164" s="36"/>
    </row>
    <row r="165" ht="12.75">
      <c r="B165" s="36"/>
    </row>
    <row r="166" ht="12.75">
      <c r="B166" s="36"/>
    </row>
    <row r="167" ht="12.75">
      <c r="B167" s="36"/>
    </row>
    <row r="168" ht="12.75">
      <c r="B168" s="36"/>
    </row>
    <row r="169" ht="12.75">
      <c r="B169" s="36"/>
    </row>
    <row r="170" ht="12.75">
      <c r="B170" s="36"/>
    </row>
    <row r="171" ht="12.75">
      <c r="B171" s="36"/>
    </row>
    <row r="172" ht="12.75">
      <c r="B172" s="36"/>
    </row>
    <row r="173" ht="12.75">
      <c r="B173" s="36"/>
    </row>
    <row r="174" ht="12.75">
      <c r="B174" s="36"/>
    </row>
    <row r="175" ht="12.75">
      <c r="B175" s="36"/>
    </row>
    <row r="176" ht="12.75">
      <c r="B176" s="36"/>
    </row>
    <row r="177" ht="12.75">
      <c r="B177" s="36"/>
    </row>
    <row r="178" ht="12.75">
      <c r="B178" s="36"/>
    </row>
    <row r="179" ht="12.75">
      <c r="B179" s="36"/>
    </row>
    <row r="180" ht="12.75">
      <c r="B180" s="36"/>
    </row>
    <row r="181" ht="12.75">
      <c r="B181" s="36"/>
    </row>
    <row r="182" ht="12.75">
      <c r="B182" s="36"/>
    </row>
    <row r="183" ht="12.75">
      <c r="B183" s="36"/>
    </row>
    <row r="184" ht="12.75">
      <c r="B184" s="36"/>
    </row>
    <row r="185" ht="12.75">
      <c r="B185" s="36"/>
    </row>
    <row r="186" ht="12.75">
      <c r="B186" s="36"/>
    </row>
    <row r="187" ht="12.75">
      <c r="B187" s="36"/>
    </row>
    <row r="188" ht="12.75">
      <c r="B188" s="36"/>
    </row>
    <row r="189" ht="12.75">
      <c r="B189" s="36"/>
    </row>
    <row r="190" ht="12.75">
      <c r="B190" s="36"/>
    </row>
    <row r="191" ht="12.75">
      <c r="B191" s="36"/>
    </row>
    <row r="192" ht="12.75">
      <c r="B192" s="36"/>
    </row>
    <row r="193" ht="12.75">
      <c r="B193" s="36"/>
    </row>
    <row r="194" ht="12.75">
      <c r="B194" s="36"/>
    </row>
    <row r="195" ht="12.75">
      <c r="B195" s="36"/>
    </row>
    <row r="196" ht="12.75">
      <c r="B196" s="36"/>
    </row>
    <row r="197" ht="12.75">
      <c r="B197" s="36"/>
    </row>
    <row r="198" ht="12.75">
      <c r="B198" s="36"/>
    </row>
    <row r="199" ht="12.75">
      <c r="B199" s="36"/>
    </row>
    <row r="200" ht="12.75">
      <c r="B200" s="36"/>
    </row>
    <row r="201" ht="12.75">
      <c r="B201" s="36"/>
    </row>
    <row r="202" ht="12.75">
      <c r="B202" s="36"/>
    </row>
    <row r="203" ht="12.75">
      <c r="B203" s="36"/>
    </row>
    <row r="204" ht="12.75">
      <c r="B204" s="36"/>
    </row>
    <row r="205" ht="12.75">
      <c r="B205" s="36"/>
    </row>
    <row r="206" ht="12.75">
      <c r="B206" s="36"/>
    </row>
    <row r="207" ht="12.75">
      <c r="B207" s="36"/>
    </row>
    <row r="208" ht="12.75">
      <c r="B208" s="36"/>
    </row>
    <row r="209" ht="12.75">
      <c r="B209" s="36"/>
    </row>
    <row r="210" ht="12.75">
      <c r="B210" s="36"/>
    </row>
    <row r="211" ht="12.75">
      <c r="B211" s="36"/>
    </row>
    <row r="212" ht="12.75">
      <c r="B212" s="36"/>
    </row>
    <row r="213" ht="12.75">
      <c r="B213" s="36"/>
    </row>
    <row r="214" ht="12.75">
      <c r="B214" s="36"/>
    </row>
    <row r="215" ht="12.75">
      <c r="B215" s="36"/>
    </row>
    <row r="216" ht="12.75">
      <c r="B216" s="36"/>
    </row>
    <row r="217" ht="12.75">
      <c r="B217" s="36"/>
    </row>
    <row r="218" ht="12.75">
      <c r="B218" s="36"/>
    </row>
    <row r="219" ht="12.75">
      <c r="B219" s="36"/>
    </row>
    <row r="220" ht="12.75">
      <c r="B220" s="36"/>
    </row>
    <row r="221" ht="12.75">
      <c r="B221" s="36"/>
    </row>
    <row r="222" ht="12.75">
      <c r="B222" s="36"/>
    </row>
    <row r="223" ht="12.75">
      <c r="B223" s="36"/>
    </row>
    <row r="224" ht="12.75">
      <c r="B224" s="36"/>
    </row>
    <row r="225" ht="12.75">
      <c r="B225" s="36"/>
    </row>
    <row r="226" ht="12.75">
      <c r="B226" s="36"/>
    </row>
    <row r="227" ht="12.75">
      <c r="B227" s="36"/>
    </row>
    <row r="228" ht="12.75">
      <c r="B228" s="36"/>
    </row>
    <row r="229" ht="12.75">
      <c r="B229" s="36"/>
    </row>
    <row r="230" ht="12.75">
      <c r="B230" s="36"/>
    </row>
    <row r="231" ht="12.75">
      <c r="B231" s="36"/>
    </row>
    <row r="232" ht="12.75">
      <c r="B232" s="36"/>
    </row>
    <row r="233" ht="12.75">
      <c r="B233" s="36"/>
    </row>
    <row r="234" ht="12.75">
      <c r="B234" s="36"/>
    </row>
    <row r="235" ht="12.75">
      <c r="B235" s="36"/>
    </row>
    <row r="236" ht="12.75">
      <c r="B236" s="36"/>
    </row>
    <row r="237" ht="12.75">
      <c r="B237" s="36"/>
    </row>
    <row r="238" ht="12.75">
      <c r="B238" s="36"/>
    </row>
    <row r="239" ht="12.75">
      <c r="B239" s="36"/>
    </row>
    <row r="240" ht="12.75">
      <c r="B240" s="36"/>
    </row>
    <row r="241" ht="12.75">
      <c r="B241" s="36"/>
    </row>
    <row r="242" ht="12.75">
      <c r="B242" s="36"/>
    </row>
    <row r="243" ht="12.75">
      <c r="B243" s="36"/>
    </row>
    <row r="244" ht="12.75">
      <c r="B244" s="36"/>
    </row>
    <row r="245" ht="12.75">
      <c r="B245" s="36"/>
    </row>
    <row r="246" ht="12.75">
      <c r="B246" s="36"/>
    </row>
    <row r="247" ht="12.75">
      <c r="B247" s="36"/>
    </row>
    <row r="248" ht="12.75">
      <c r="B248" s="36"/>
    </row>
    <row r="249" ht="12.75">
      <c r="B249" s="36"/>
    </row>
    <row r="250" ht="12.75">
      <c r="B250" s="36"/>
    </row>
    <row r="251" ht="12.75">
      <c r="B251" s="36"/>
    </row>
    <row r="252" ht="12.75">
      <c r="B252" s="36"/>
    </row>
    <row r="253" ht="12.75">
      <c r="B253" s="36"/>
    </row>
    <row r="254" ht="12.75">
      <c r="B254" s="36"/>
    </row>
    <row r="255" ht="12.75">
      <c r="B255" s="36"/>
    </row>
    <row r="256" ht="12.75">
      <c r="B256" s="36"/>
    </row>
    <row r="257" ht="12.75">
      <c r="B257" s="36"/>
    </row>
    <row r="258" ht="12.75">
      <c r="B258" s="36"/>
    </row>
    <row r="259" ht="12.75">
      <c r="B259" s="36"/>
    </row>
    <row r="260" ht="12.75">
      <c r="B260" s="36"/>
    </row>
    <row r="261" ht="12.75">
      <c r="B261" s="36"/>
    </row>
    <row r="262" ht="12.75">
      <c r="B262" s="36"/>
    </row>
    <row r="263" ht="12.75">
      <c r="B263" s="36"/>
    </row>
    <row r="264" ht="12.75">
      <c r="B264" s="36"/>
    </row>
    <row r="265" ht="12.75">
      <c r="B265" s="36"/>
    </row>
    <row r="266" ht="12.75">
      <c r="B266" s="36"/>
    </row>
    <row r="267" ht="12.75">
      <c r="B267" s="36"/>
    </row>
    <row r="268" ht="12.75">
      <c r="B268" s="36"/>
    </row>
    <row r="269" ht="12.75">
      <c r="B269" s="36"/>
    </row>
    <row r="270" ht="12.75">
      <c r="B270" s="36"/>
    </row>
    <row r="271" ht="12.75">
      <c r="B271" s="36"/>
    </row>
    <row r="272" ht="12.75">
      <c r="B272" s="36"/>
    </row>
    <row r="273" ht="12.75">
      <c r="B273" s="36"/>
    </row>
    <row r="274" ht="12.75">
      <c r="B274" s="36"/>
    </row>
    <row r="275" ht="12.75">
      <c r="B275" s="36"/>
    </row>
    <row r="276" ht="12.75">
      <c r="B276" s="36"/>
    </row>
    <row r="277" ht="12.75">
      <c r="B277" s="36"/>
    </row>
    <row r="278" ht="12.75">
      <c r="B278" s="36"/>
    </row>
    <row r="279" ht="12.75">
      <c r="B279" s="36"/>
    </row>
    <row r="280" ht="12.75">
      <c r="B280" s="36"/>
    </row>
    <row r="281" ht="12.75">
      <c r="B281" s="36"/>
    </row>
    <row r="282" ht="12.75">
      <c r="B282" s="36"/>
    </row>
    <row r="283" ht="12.75">
      <c r="B283" s="36"/>
    </row>
    <row r="284" ht="12.75">
      <c r="B284" s="36"/>
    </row>
    <row r="285" ht="12.75">
      <c r="B285" s="36"/>
    </row>
    <row r="286" ht="12.75">
      <c r="B286" s="36"/>
    </row>
    <row r="287" ht="12.75">
      <c r="B287" s="36"/>
    </row>
    <row r="288" ht="12.75">
      <c r="B288" s="36"/>
    </row>
    <row r="289" ht="12.75">
      <c r="B289" s="36"/>
    </row>
    <row r="290" ht="12.75">
      <c r="B290" s="36"/>
    </row>
    <row r="291" ht="12.75">
      <c r="B291" s="36"/>
    </row>
    <row r="292" ht="12.75">
      <c r="B292" s="36"/>
    </row>
    <row r="293" ht="12.75">
      <c r="B293" s="36"/>
    </row>
    <row r="294" ht="12.75">
      <c r="B294" s="36"/>
    </row>
    <row r="295" ht="12.75">
      <c r="B295" s="36"/>
    </row>
    <row r="296" ht="12.75">
      <c r="B296" s="36"/>
    </row>
    <row r="297" ht="12.75">
      <c r="B297" s="36"/>
    </row>
    <row r="298" ht="12.75">
      <c r="B298" s="36"/>
    </row>
    <row r="299" ht="12.75">
      <c r="B299" s="36"/>
    </row>
    <row r="300" ht="12.75">
      <c r="B300" s="36"/>
    </row>
    <row r="301" ht="12.75">
      <c r="B301" s="36"/>
    </row>
    <row r="302" ht="12.75">
      <c r="B302" s="36"/>
    </row>
    <row r="303" ht="12.75">
      <c r="B303" s="36"/>
    </row>
    <row r="304" ht="12.75">
      <c r="B304" s="36"/>
    </row>
    <row r="305" ht="12.75">
      <c r="B305" s="36"/>
    </row>
    <row r="306" ht="12.75">
      <c r="B306" s="36"/>
    </row>
    <row r="307" ht="12.75">
      <c r="B307" s="36"/>
    </row>
    <row r="308" ht="12.75">
      <c r="B308" s="36"/>
    </row>
    <row r="309" ht="12.75">
      <c r="B309" s="36"/>
    </row>
    <row r="310" ht="12.75">
      <c r="B310" s="36"/>
    </row>
    <row r="311" ht="12.75">
      <c r="B311" s="36"/>
    </row>
    <row r="312" ht="12.75">
      <c r="B312" s="36"/>
    </row>
    <row r="313" ht="12.75">
      <c r="B313" s="36"/>
    </row>
    <row r="314" ht="12.75">
      <c r="B314" s="36"/>
    </row>
    <row r="315" ht="12.75">
      <c r="B315" s="36"/>
    </row>
    <row r="316" ht="12.75">
      <c r="B316" s="36"/>
    </row>
    <row r="317" ht="12.75">
      <c r="B317" s="36"/>
    </row>
    <row r="318" ht="12.75">
      <c r="B318" s="36"/>
    </row>
    <row r="319" ht="12.75">
      <c r="B319" s="36"/>
    </row>
    <row r="320" ht="12.75">
      <c r="B320" s="36"/>
    </row>
    <row r="321" ht="12.75">
      <c r="B321" s="36"/>
    </row>
    <row r="322" ht="12.75">
      <c r="B322" s="36"/>
    </row>
    <row r="323" ht="12.75">
      <c r="B323" s="36"/>
    </row>
    <row r="324" ht="12.75">
      <c r="B324" s="36"/>
    </row>
    <row r="325" ht="12.75">
      <c r="B325" s="36"/>
    </row>
    <row r="326" ht="12.75">
      <c r="B326" s="36"/>
    </row>
    <row r="327" ht="12.75">
      <c r="B327" s="36"/>
    </row>
    <row r="328" ht="12.75">
      <c r="B328" s="36"/>
    </row>
    <row r="329" ht="12.75">
      <c r="B329" s="36"/>
    </row>
    <row r="330" ht="12.75">
      <c r="B330" s="36"/>
    </row>
    <row r="331" ht="12.75">
      <c r="B331" s="36"/>
    </row>
    <row r="332" ht="12.75">
      <c r="B332" s="36"/>
    </row>
    <row r="333" ht="12.75">
      <c r="B333" s="36"/>
    </row>
    <row r="334" ht="12.75">
      <c r="B334" s="36"/>
    </row>
    <row r="335" ht="12.75">
      <c r="B335" s="36"/>
    </row>
    <row r="336" ht="12.75">
      <c r="B336" s="36"/>
    </row>
    <row r="337" ht="12.75">
      <c r="B337" s="36"/>
    </row>
    <row r="338" ht="12.75">
      <c r="B338" s="36"/>
    </row>
    <row r="339" ht="12.75">
      <c r="B339" s="36"/>
    </row>
    <row r="340" ht="12.75">
      <c r="B340" s="36"/>
    </row>
    <row r="341" ht="12.75">
      <c r="B341" s="36"/>
    </row>
    <row r="342" ht="12.75">
      <c r="B342" s="36"/>
    </row>
    <row r="343" ht="12.75">
      <c r="B343" s="36"/>
    </row>
    <row r="344" ht="12.75">
      <c r="B344" s="36"/>
    </row>
    <row r="345" ht="12.75">
      <c r="B345" s="36"/>
    </row>
    <row r="346" ht="12.75">
      <c r="B346" s="36"/>
    </row>
    <row r="347" ht="12.75">
      <c r="B347" s="36"/>
    </row>
    <row r="348" ht="12.75">
      <c r="B348" s="36"/>
    </row>
    <row r="349" ht="12.75">
      <c r="B349" s="36"/>
    </row>
    <row r="350" ht="12.75">
      <c r="B350" s="36"/>
    </row>
    <row r="351" ht="12.75">
      <c r="B351" s="36"/>
    </row>
    <row r="352" ht="12.75">
      <c r="B352" s="36"/>
    </row>
    <row r="353" ht="12.75">
      <c r="B353" s="36"/>
    </row>
    <row r="354" ht="12.75">
      <c r="B354" s="36"/>
    </row>
    <row r="355" ht="12.75">
      <c r="B355" s="36"/>
    </row>
    <row r="356" ht="12.75">
      <c r="B356" s="36"/>
    </row>
    <row r="357" ht="12.75">
      <c r="B357" s="36"/>
    </row>
    <row r="358" ht="12.75">
      <c r="B358" s="36"/>
    </row>
    <row r="359" ht="12.75">
      <c r="B359" s="36"/>
    </row>
    <row r="360" ht="12.75">
      <c r="B360" s="36"/>
    </row>
    <row r="361" ht="12.75">
      <c r="B361" s="36"/>
    </row>
    <row r="362" ht="12.75">
      <c r="B362" s="36"/>
    </row>
    <row r="363" ht="12.75">
      <c r="B363" s="36"/>
    </row>
    <row r="364" ht="12.75">
      <c r="B364" s="36"/>
    </row>
    <row r="365" ht="12.75">
      <c r="B365" s="36"/>
    </row>
    <row r="366" ht="12.75">
      <c r="B366" s="36"/>
    </row>
    <row r="367" ht="12.75">
      <c r="B367" s="36"/>
    </row>
    <row r="368" ht="12.75">
      <c r="B368" s="36"/>
    </row>
    <row r="369" ht="12.75">
      <c r="B369" s="36"/>
    </row>
    <row r="370" ht="12.75">
      <c r="B370" s="36"/>
    </row>
    <row r="371" ht="12.75">
      <c r="B371" s="36"/>
    </row>
    <row r="372" ht="12.75">
      <c r="B372" s="36"/>
    </row>
    <row r="373" ht="12.75">
      <c r="B373" s="36"/>
    </row>
    <row r="374" ht="12.75">
      <c r="B374" s="36"/>
    </row>
    <row r="375" ht="12.75">
      <c r="B375" s="36"/>
    </row>
    <row r="376" ht="12.75">
      <c r="B376" s="36"/>
    </row>
    <row r="377" ht="12.75">
      <c r="B377" s="36"/>
    </row>
    <row r="378" ht="12.75">
      <c r="B378" s="36"/>
    </row>
    <row r="379" ht="12.75">
      <c r="B379" s="36"/>
    </row>
    <row r="380" ht="12.75">
      <c r="B380" s="36"/>
    </row>
    <row r="381" ht="12.75">
      <c r="B381" s="36"/>
    </row>
    <row r="382" ht="12.75">
      <c r="B382" s="36"/>
    </row>
    <row r="383" ht="12.75">
      <c r="B383" s="36"/>
    </row>
    <row r="384" ht="12.75">
      <c r="B384" s="36"/>
    </row>
    <row r="385" ht="12.75">
      <c r="B385" s="36"/>
    </row>
    <row r="386" ht="12.75">
      <c r="B386" s="36"/>
    </row>
    <row r="387" ht="12.75">
      <c r="B387" s="36"/>
    </row>
    <row r="388" ht="12.75">
      <c r="B388" s="36"/>
    </row>
    <row r="389" ht="12.75">
      <c r="B389" s="36"/>
    </row>
    <row r="390" ht="12.75">
      <c r="B390" s="36"/>
    </row>
    <row r="391" ht="12.75">
      <c r="B391" s="36"/>
    </row>
    <row r="392" ht="12.75">
      <c r="B392" s="36"/>
    </row>
    <row r="393" ht="12.75">
      <c r="B393" s="36"/>
    </row>
    <row r="394" ht="12.75">
      <c r="B394" s="36"/>
    </row>
    <row r="395" ht="12.75">
      <c r="B395" s="36"/>
    </row>
    <row r="396" ht="12.75">
      <c r="B396" s="36"/>
    </row>
    <row r="397" ht="12.75">
      <c r="B397" s="36"/>
    </row>
    <row r="398" ht="12.75">
      <c r="B398" s="36"/>
    </row>
    <row r="399" ht="12.75">
      <c r="B399" s="36"/>
    </row>
    <row r="400" ht="12.75">
      <c r="B400" s="36"/>
    </row>
    <row r="401" ht="12.75">
      <c r="B401" s="36"/>
    </row>
    <row r="402" ht="12.75">
      <c r="B402" s="36"/>
    </row>
    <row r="403" ht="12.75">
      <c r="B403" s="36"/>
    </row>
    <row r="404" ht="12.75">
      <c r="B404" s="36"/>
    </row>
    <row r="405" ht="12.75">
      <c r="B405" s="36"/>
    </row>
    <row r="406" ht="12.75">
      <c r="B406" s="36"/>
    </row>
    <row r="407" ht="12.75">
      <c r="B407" s="36"/>
    </row>
    <row r="408" ht="12.75">
      <c r="B408" s="36"/>
    </row>
    <row r="409" ht="12.75">
      <c r="B409" s="36"/>
    </row>
    <row r="410" ht="12.75">
      <c r="B410" s="36"/>
    </row>
    <row r="411" ht="12.75">
      <c r="B411" s="36"/>
    </row>
    <row r="412" ht="12.75">
      <c r="B412" s="36"/>
    </row>
    <row r="413" ht="12.75">
      <c r="B413" s="36"/>
    </row>
    <row r="414" ht="12.75">
      <c r="B414" s="36"/>
    </row>
    <row r="415" ht="12.75">
      <c r="B415" s="36"/>
    </row>
    <row r="416" ht="12.75">
      <c r="B416" s="36"/>
    </row>
    <row r="417" ht="12.75">
      <c r="B417" s="36"/>
    </row>
    <row r="418" ht="12.75">
      <c r="B418" s="36"/>
    </row>
    <row r="419" ht="12.75">
      <c r="B419" s="36"/>
    </row>
    <row r="420" ht="12.75">
      <c r="B420" s="36"/>
    </row>
    <row r="421" ht="12.75">
      <c r="B421" s="36"/>
    </row>
    <row r="422" ht="12.75">
      <c r="B422" s="36"/>
    </row>
    <row r="423" ht="12.75">
      <c r="B423" s="36"/>
    </row>
    <row r="424" ht="12.75">
      <c r="B424" s="36"/>
    </row>
    <row r="425" ht="12.75">
      <c r="B425" s="36"/>
    </row>
    <row r="426" ht="12.75">
      <c r="B426" s="36"/>
    </row>
    <row r="427" ht="12.75">
      <c r="B427" s="36"/>
    </row>
    <row r="428" ht="12.75">
      <c r="B428" s="36"/>
    </row>
    <row r="429" ht="12.75">
      <c r="B429" s="36"/>
    </row>
    <row r="430" ht="12.75">
      <c r="B430" s="36"/>
    </row>
    <row r="431" ht="12.75">
      <c r="B431" s="36"/>
    </row>
    <row r="432" ht="12.75">
      <c r="B432" s="36"/>
    </row>
    <row r="433" ht="12.75">
      <c r="B433" s="36"/>
    </row>
    <row r="434" ht="12.75">
      <c r="B434" s="36"/>
    </row>
    <row r="435" ht="12.75">
      <c r="B435" s="36"/>
    </row>
    <row r="436" ht="12.75">
      <c r="B436" s="36"/>
    </row>
    <row r="437" ht="12.75">
      <c r="B437" s="36"/>
    </row>
    <row r="438" ht="12.75">
      <c r="B438" s="36"/>
    </row>
    <row r="439" ht="12.75">
      <c r="B439" s="36"/>
    </row>
    <row r="440" ht="12.75">
      <c r="B440" s="36"/>
    </row>
    <row r="441" ht="12.75">
      <c r="B441" s="36"/>
    </row>
    <row r="442" ht="12.75">
      <c r="B442" s="36"/>
    </row>
    <row r="443" ht="12.75">
      <c r="B443" s="36"/>
    </row>
    <row r="444" ht="12.75">
      <c r="B444" s="36"/>
    </row>
    <row r="445" ht="12.75">
      <c r="B445" s="36"/>
    </row>
    <row r="446" ht="12.75">
      <c r="B446" s="36"/>
    </row>
    <row r="447" ht="12.75">
      <c r="B447" s="36"/>
    </row>
    <row r="448" ht="12.75">
      <c r="B448" s="36"/>
    </row>
    <row r="449" ht="12.75">
      <c r="B449" s="36"/>
    </row>
    <row r="450" ht="12.75">
      <c r="B450" s="36"/>
    </row>
    <row r="451" ht="12.75">
      <c r="B451" s="36"/>
    </row>
    <row r="452" ht="12.75">
      <c r="B452" s="36"/>
    </row>
    <row r="453" ht="12.75">
      <c r="B453" s="36"/>
    </row>
    <row r="454" ht="12.75">
      <c r="B454" s="36"/>
    </row>
    <row r="455" ht="12.75">
      <c r="B455" s="36"/>
    </row>
    <row r="456" ht="12.75">
      <c r="B456" s="36"/>
    </row>
    <row r="457" ht="12.75">
      <c r="B457" s="36"/>
    </row>
  </sheetData>
  <mergeCells count="16">
    <mergeCell ref="A69:B69"/>
    <mergeCell ref="A7:J7"/>
    <mergeCell ref="A9:A11"/>
    <mergeCell ref="B9:B11"/>
    <mergeCell ref="C9:F9"/>
    <mergeCell ref="G9:I9"/>
    <mergeCell ref="J9:J11"/>
    <mergeCell ref="C10:C11"/>
    <mergeCell ref="D10:F10"/>
    <mergeCell ref="G10:G11"/>
    <mergeCell ref="I10:I11"/>
    <mergeCell ref="A63:A64"/>
    <mergeCell ref="A6:J6"/>
    <mergeCell ref="F1:H1"/>
    <mergeCell ref="F2:H2"/>
    <mergeCell ref="F3:H3"/>
  </mergeCells>
  <printOptions/>
  <pageMargins left="0.77" right="0.39" top="0.49" bottom="0.45" header="0" footer="0"/>
  <pageSetup horizontalDpi="600" verticalDpi="600" orientation="portrait" paperSize="9" scale="67" r:id="rId1"/>
  <rowBreaks count="1" manualBreakCount="1">
    <brk id="40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I211"/>
  <sheetViews>
    <sheetView view="pageBreakPreview" zoomScale="90" zoomScaleNormal="95" zoomScaleSheetLayoutView="90" workbookViewId="0" topLeftCell="A1">
      <selection activeCell="F6" sqref="F6"/>
    </sheetView>
  </sheetViews>
  <sheetFormatPr defaultColWidth="9.00390625" defaultRowHeight="12.75"/>
  <cols>
    <col min="1" max="1" width="8.25390625" style="40" customWidth="1"/>
    <col min="2" max="2" width="51.75390625" style="25" customWidth="1"/>
    <col min="3" max="3" width="12.375" style="3" customWidth="1"/>
    <col min="4" max="4" width="11.625" style="3" customWidth="1"/>
    <col min="5" max="5" width="10.125" style="3" customWidth="1"/>
    <col min="6" max="6" width="11.875" style="3" customWidth="1"/>
    <col min="7" max="7" width="10.00390625" style="3" customWidth="1"/>
    <col min="8" max="8" width="10.375" style="3" customWidth="1"/>
    <col min="9" max="9" width="7.00390625" style="3" hidden="1" customWidth="1"/>
    <col min="10" max="12" width="12.375" style="3" customWidth="1"/>
    <col min="13" max="13" width="12.375" style="238" customWidth="1"/>
    <col min="14" max="14" width="13.125" style="26" customWidth="1"/>
    <col min="15" max="15" width="9.25390625" style="26" customWidth="1"/>
    <col min="16" max="16" width="19.25390625" style="26" customWidth="1"/>
    <col min="17" max="61" width="8.875" style="26" customWidth="1"/>
    <col min="62" max="16384" width="8.875" style="3" customWidth="1"/>
  </cols>
  <sheetData>
    <row r="1" spans="6:13" ht="13.5" customHeight="1">
      <c r="F1" s="377"/>
      <c r="G1" s="377"/>
      <c r="H1" s="377"/>
      <c r="I1" s="377"/>
      <c r="J1" s="377"/>
      <c r="K1" s="6"/>
      <c r="L1" s="6"/>
      <c r="M1" s="235"/>
    </row>
    <row r="2" spans="6:13" ht="13.5" customHeight="1">
      <c r="F2" s="5"/>
      <c r="G2" s="5"/>
      <c r="H2" s="5"/>
      <c r="I2" s="5"/>
      <c r="J2" s="5"/>
      <c r="K2" s="5"/>
      <c r="L2" s="5"/>
      <c r="M2" s="236"/>
    </row>
    <row r="3" spans="6:13" ht="12" customHeight="1">
      <c r="F3" s="4"/>
      <c r="G3" s="4"/>
      <c r="H3" s="4"/>
      <c r="I3" s="4"/>
      <c r="J3" s="4"/>
      <c r="K3" s="4"/>
      <c r="L3" s="4"/>
      <c r="M3" s="237"/>
    </row>
    <row r="4" spans="5:9" ht="15.75">
      <c r="E4" s="27" t="s">
        <v>131</v>
      </c>
      <c r="F4" s="342" t="s">
        <v>197</v>
      </c>
      <c r="G4" s="342"/>
      <c r="H4" s="342"/>
      <c r="I4" s="9"/>
    </row>
    <row r="5" spans="6:9" ht="15.75">
      <c r="F5" s="342" t="s">
        <v>183</v>
      </c>
      <c r="G5" s="342"/>
      <c r="H5" s="342"/>
      <c r="I5" s="5"/>
    </row>
    <row r="6" spans="6:9" ht="15.75">
      <c r="F6" s="112" t="s">
        <v>383</v>
      </c>
      <c r="G6" s="79"/>
      <c r="H6" s="79"/>
      <c r="I6" s="79"/>
    </row>
    <row r="7" ht="13.5" customHeight="1"/>
    <row r="8" spans="1:13" ht="15.75">
      <c r="A8" s="357" t="s">
        <v>198</v>
      </c>
      <c r="B8" s="357"/>
      <c r="C8" s="357"/>
      <c r="D8" s="357"/>
      <c r="E8" s="357"/>
      <c r="F8" s="357"/>
      <c r="G8" s="357"/>
      <c r="H8" s="357"/>
      <c r="I8" s="357"/>
      <c r="J8" s="357"/>
      <c r="K8" s="182"/>
      <c r="L8" s="182"/>
      <c r="M8" s="239"/>
    </row>
    <row r="9" spans="1:13" ht="15" customHeight="1">
      <c r="A9" s="357" t="s">
        <v>199</v>
      </c>
      <c r="B9" s="357"/>
      <c r="C9" s="357"/>
      <c r="D9" s="357"/>
      <c r="E9" s="357"/>
      <c r="F9" s="357"/>
      <c r="G9" s="357"/>
      <c r="H9" s="357"/>
      <c r="I9" s="357"/>
      <c r="J9" s="357"/>
      <c r="K9" s="182"/>
      <c r="L9" s="182"/>
      <c r="M9" s="239"/>
    </row>
    <row r="10" spans="7:13" ht="13.5" thickBot="1">
      <c r="G10" s="378" t="s">
        <v>196</v>
      </c>
      <c r="H10" s="378"/>
      <c r="I10" s="378"/>
      <c r="J10" s="378"/>
      <c r="K10" s="8"/>
      <c r="L10" s="8"/>
      <c r="M10" s="240"/>
    </row>
    <row r="11" spans="1:20" ht="24.75" customHeight="1" thickBot="1">
      <c r="A11" s="380" t="s">
        <v>120</v>
      </c>
      <c r="B11" s="374" t="s">
        <v>200</v>
      </c>
      <c r="C11" s="365" t="s">
        <v>188</v>
      </c>
      <c r="D11" s="366"/>
      <c r="E11" s="366"/>
      <c r="F11" s="366"/>
      <c r="G11" s="367" t="s">
        <v>189</v>
      </c>
      <c r="H11" s="368"/>
      <c r="I11" s="369"/>
      <c r="J11" s="337" t="s">
        <v>195</v>
      </c>
      <c r="K11" s="234"/>
      <c r="L11" s="234"/>
      <c r="M11" s="241"/>
      <c r="T11" s="3"/>
    </row>
    <row r="12" spans="1:13" ht="40.5" customHeight="1" thickBot="1">
      <c r="A12" s="381"/>
      <c r="B12" s="375"/>
      <c r="C12" s="371" t="s">
        <v>190</v>
      </c>
      <c r="D12" s="371" t="s">
        <v>229</v>
      </c>
      <c r="E12" s="373"/>
      <c r="F12" s="373"/>
      <c r="G12" s="371" t="s">
        <v>190</v>
      </c>
      <c r="H12" s="12" t="s">
        <v>147</v>
      </c>
      <c r="I12" s="337" t="s">
        <v>121</v>
      </c>
      <c r="J12" s="379"/>
      <c r="K12" s="234"/>
      <c r="L12" s="234"/>
      <c r="M12" s="241"/>
    </row>
    <row r="13" spans="1:13" ht="96" customHeight="1" thickBot="1">
      <c r="A13" s="382"/>
      <c r="B13" s="376"/>
      <c r="C13" s="372"/>
      <c r="D13" s="72" t="s">
        <v>191</v>
      </c>
      <c r="E13" s="13" t="s">
        <v>192</v>
      </c>
      <c r="F13" s="13" t="s">
        <v>193</v>
      </c>
      <c r="G13" s="372"/>
      <c r="H13" s="13" t="s">
        <v>194</v>
      </c>
      <c r="I13" s="338"/>
      <c r="J13" s="338"/>
      <c r="K13" s="234"/>
      <c r="L13" s="234"/>
      <c r="M13" s="241"/>
    </row>
    <row r="14" spans="1:13" ht="13.5" thickBot="1">
      <c r="A14" s="49">
        <v>1</v>
      </c>
      <c r="B14" s="50">
        <v>2</v>
      </c>
      <c r="C14" s="51">
        <v>3</v>
      </c>
      <c r="D14" s="51">
        <v>4</v>
      </c>
      <c r="E14" s="51">
        <v>5</v>
      </c>
      <c r="F14" s="51">
        <v>6</v>
      </c>
      <c r="G14" s="51">
        <v>7</v>
      </c>
      <c r="H14" s="51">
        <v>8</v>
      </c>
      <c r="I14" s="51">
        <v>10</v>
      </c>
      <c r="J14" s="51">
        <v>9</v>
      </c>
      <c r="K14" s="225"/>
      <c r="L14" s="225"/>
      <c r="M14" s="242"/>
    </row>
    <row r="15" spans="1:61" s="29" customFormat="1" ht="12.75">
      <c r="A15" s="52"/>
      <c r="B15" s="53" t="s">
        <v>382</v>
      </c>
      <c r="C15" s="313">
        <v>21196.1</v>
      </c>
      <c r="D15" s="313">
        <v>5148</v>
      </c>
      <c r="E15" s="313">
        <v>4488</v>
      </c>
      <c r="F15" s="313">
        <v>11560.1</v>
      </c>
      <c r="G15" s="313">
        <v>9690.9</v>
      </c>
      <c r="H15" s="313">
        <v>200</v>
      </c>
      <c r="I15" s="313" t="e">
        <v>#REF!</v>
      </c>
      <c r="J15" s="314">
        <v>30887</v>
      </c>
      <c r="K15" s="21"/>
      <c r="L15" s="21">
        <f>SUM(L16:L22)</f>
        <v>13037.099999999999</v>
      </c>
      <c r="M15" s="243">
        <f>L15-F15</f>
        <v>1476.9999999999982</v>
      </c>
      <c r="N15" s="32">
        <f>C15+G15</f>
        <v>30887</v>
      </c>
      <c r="O15" s="76">
        <f>N15-J15</f>
        <v>0</v>
      </c>
      <c r="P15" s="76">
        <f>'№1'!D38-'№3'!N15</f>
        <v>91567.8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</row>
    <row r="16" spans="1:61" ht="12.75">
      <c r="A16" s="43" t="s">
        <v>123</v>
      </c>
      <c r="B16" s="31" t="s">
        <v>143</v>
      </c>
      <c r="C16" s="265">
        <v>17200</v>
      </c>
      <c r="D16" s="265">
        <v>5148</v>
      </c>
      <c r="E16" s="265">
        <v>4488</v>
      </c>
      <c r="F16" s="265">
        <v>7564</v>
      </c>
      <c r="G16" s="265">
        <v>150</v>
      </c>
      <c r="H16" s="315"/>
      <c r="I16" s="265"/>
      <c r="J16" s="316">
        <v>17350</v>
      </c>
      <c r="K16" s="70"/>
      <c r="L16" s="70">
        <v>9041</v>
      </c>
      <c r="M16" s="243">
        <f aca="true" t="shared" si="0" ref="M16:M57">L16-F16</f>
        <v>1477</v>
      </c>
      <c r="N16" s="32">
        <f aca="true" t="shared" si="1" ref="N16:N57">C16+G16</f>
        <v>17350</v>
      </c>
      <c r="O16" s="76">
        <f aca="true" t="shared" si="2" ref="O16:O57">N16-J16</f>
        <v>0</v>
      </c>
      <c r="P16" s="57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</row>
    <row r="17" spans="1:61" ht="21" customHeight="1">
      <c r="A17" s="43" t="s">
        <v>132</v>
      </c>
      <c r="B17" s="31" t="s">
        <v>145</v>
      </c>
      <c r="C17" s="265">
        <v>162</v>
      </c>
      <c r="D17" s="265"/>
      <c r="E17" s="265"/>
      <c r="F17" s="265">
        <v>162</v>
      </c>
      <c r="G17" s="265"/>
      <c r="H17" s="315"/>
      <c r="I17" s="265"/>
      <c r="J17" s="316">
        <v>162</v>
      </c>
      <c r="K17" s="70"/>
      <c r="L17" s="70">
        <v>162</v>
      </c>
      <c r="M17" s="243">
        <f t="shared" si="0"/>
        <v>0</v>
      </c>
      <c r="N17" s="32">
        <f t="shared" si="1"/>
        <v>162</v>
      </c>
      <c r="O17" s="76">
        <f t="shared" si="2"/>
        <v>0</v>
      </c>
      <c r="P17" s="66"/>
      <c r="Q17" s="54"/>
      <c r="R17" s="54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</row>
    <row r="18" spans="1:61" ht="18" customHeight="1">
      <c r="A18" s="43" t="s">
        <v>128</v>
      </c>
      <c r="B18" s="19" t="s">
        <v>201</v>
      </c>
      <c r="C18" s="265">
        <v>2736</v>
      </c>
      <c r="D18" s="265"/>
      <c r="E18" s="265"/>
      <c r="F18" s="265">
        <v>2736</v>
      </c>
      <c r="G18" s="265"/>
      <c r="H18" s="315"/>
      <c r="I18" s="265"/>
      <c r="J18" s="316">
        <v>2736</v>
      </c>
      <c r="K18" s="70"/>
      <c r="L18" s="70">
        <v>2736</v>
      </c>
      <c r="M18" s="243">
        <f t="shared" si="0"/>
        <v>0</v>
      </c>
      <c r="N18" s="32">
        <f t="shared" si="1"/>
        <v>2736</v>
      </c>
      <c r="O18" s="76">
        <f t="shared" si="2"/>
        <v>0</v>
      </c>
      <c r="P18" s="55"/>
      <c r="Q18" s="55"/>
      <c r="R18" s="5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</row>
    <row r="19" spans="1:61" ht="18" customHeight="1">
      <c r="A19" s="43" t="s">
        <v>250</v>
      </c>
      <c r="B19" s="19" t="s">
        <v>251</v>
      </c>
      <c r="C19" s="265">
        <v>362.3</v>
      </c>
      <c r="D19" s="265"/>
      <c r="E19" s="265"/>
      <c r="F19" s="265">
        <v>362.3</v>
      </c>
      <c r="G19" s="265"/>
      <c r="H19" s="315"/>
      <c r="I19" s="265"/>
      <c r="J19" s="316">
        <v>362.3</v>
      </c>
      <c r="K19" s="70"/>
      <c r="L19" s="70">
        <v>362.3</v>
      </c>
      <c r="M19" s="243">
        <f t="shared" si="0"/>
        <v>0</v>
      </c>
      <c r="N19" s="32">
        <f t="shared" si="1"/>
        <v>362.3</v>
      </c>
      <c r="O19" s="76">
        <f t="shared" si="2"/>
        <v>0</v>
      </c>
      <c r="P19" s="55"/>
      <c r="Q19" s="55"/>
      <c r="R19" s="5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1:61" ht="12.75" customHeight="1">
      <c r="A20" s="45" t="s">
        <v>340</v>
      </c>
      <c r="B20" s="168" t="s">
        <v>341</v>
      </c>
      <c r="C20" s="265"/>
      <c r="D20" s="265"/>
      <c r="E20" s="265"/>
      <c r="F20" s="265"/>
      <c r="G20" s="265">
        <v>200</v>
      </c>
      <c r="H20" s="265">
        <v>200</v>
      </c>
      <c r="I20" s="265"/>
      <c r="J20" s="316">
        <v>200</v>
      </c>
      <c r="K20" s="70"/>
      <c r="L20" s="70"/>
      <c r="M20" s="243"/>
      <c r="N20" s="32"/>
      <c r="O20" s="76"/>
      <c r="P20" s="55"/>
      <c r="Q20" s="55"/>
      <c r="R20" s="56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</row>
    <row r="21" spans="1:61" ht="12.75" customHeight="1">
      <c r="A21" s="43" t="s">
        <v>371</v>
      </c>
      <c r="B21" s="168" t="s">
        <v>172</v>
      </c>
      <c r="C21" s="265"/>
      <c r="D21" s="265"/>
      <c r="E21" s="265"/>
      <c r="F21" s="265"/>
      <c r="G21" s="265">
        <v>9340.9</v>
      </c>
      <c r="H21" s="265"/>
      <c r="I21" s="265"/>
      <c r="J21" s="316">
        <v>9340.9</v>
      </c>
      <c r="K21" s="70"/>
      <c r="L21" s="70"/>
      <c r="M21" s="243"/>
      <c r="N21" s="32"/>
      <c r="O21" s="76"/>
      <c r="P21" s="55"/>
      <c r="Q21" s="55"/>
      <c r="R21" s="5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</row>
    <row r="22" spans="1:61" ht="12.75">
      <c r="A22" s="43" t="s">
        <v>109</v>
      </c>
      <c r="B22" s="31" t="s">
        <v>202</v>
      </c>
      <c r="C22" s="265">
        <v>735.8</v>
      </c>
      <c r="D22" s="265"/>
      <c r="E22" s="265"/>
      <c r="F22" s="265">
        <v>735.8</v>
      </c>
      <c r="G22" s="315">
        <v>0</v>
      </c>
      <c r="H22" s="315"/>
      <c r="I22" s="265"/>
      <c r="J22" s="316">
        <v>735.8</v>
      </c>
      <c r="K22" s="70"/>
      <c r="L22" s="70">
        <v>735.8</v>
      </c>
      <c r="M22" s="243">
        <f t="shared" si="0"/>
        <v>0</v>
      </c>
      <c r="N22" s="32">
        <f t="shared" si="1"/>
        <v>735.8</v>
      </c>
      <c r="O22" s="76">
        <f t="shared" si="2"/>
        <v>0</v>
      </c>
      <c r="P22" s="57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</row>
    <row r="23" spans="1:15" s="18" customFormat="1" ht="22.5" customHeight="1">
      <c r="A23" s="42"/>
      <c r="B23" s="37" t="s">
        <v>203</v>
      </c>
      <c r="C23" s="317">
        <v>863849.8</v>
      </c>
      <c r="D23" s="71">
        <v>343317</v>
      </c>
      <c r="E23" s="71">
        <v>97211</v>
      </c>
      <c r="F23" s="71">
        <v>423321.8</v>
      </c>
      <c r="G23" s="71">
        <v>30694.7</v>
      </c>
      <c r="H23" s="318">
        <v>0</v>
      </c>
      <c r="I23" s="71" t="e">
        <v>#REF!</v>
      </c>
      <c r="J23" s="314">
        <v>894544.5</v>
      </c>
      <c r="K23" s="21"/>
      <c r="L23" s="21">
        <f>SUM(L24:L26)</f>
        <v>422521.80000000005</v>
      </c>
      <c r="M23" s="243">
        <f t="shared" si="0"/>
        <v>-799.9999999999418</v>
      </c>
      <c r="N23" s="32">
        <f t="shared" si="1"/>
        <v>894544.5</v>
      </c>
      <c r="O23" s="76">
        <f t="shared" si="2"/>
        <v>0</v>
      </c>
    </row>
    <row r="24" spans="1:61" ht="19.5" customHeight="1">
      <c r="A24" s="43" t="s">
        <v>124</v>
      </c>
      <c r="B24" s="19" t="s">
        <v>204</v>
      </c>
      <c r="C24" s="265">
        <v>862501.4</v>
      </c>
      <c r="D24" s="265">
        <v>342455.9</v>
      </c>
      <c r="E24" s="265">
        <v>97201.6</v>
      </c>
      <c r="F24" s="265">
        <v>422843.9</v>
      </c>
      <c r="G24" s="265">
        <v>30694.7</v>
      </c>
      <c r="H24" s="265"/>
      <c r="I24" s="265"/>
      <c r="J24" s="316">
        <v>893196.1</v>
      </c>
      <c r="K24" s="70"/>
      <c r="L24" s="70">
        <f>422043.9</f>
        <v>422043.9</v>
      </c>
      <c r="M24" s="243">
        <f t="shared" si="0"/>
        <v>-800</v>
      </c>
      <c r="N24" s="32">
        <f t="shared" si="1"/>
        <v>893196.1</v>
      </c>
      <c r="O24" s="76">
        <f t="shared" si="2"/>
        <v>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</row>
    <row r="25" spans="1:61" ht="24.75" customHeight="1">
      <c r="A25" s="43" t="s">
        <v>338</v>
      </c>
      <c r="B25" s="168" t="s">
        <v>339</v>
      </c>
      <c r="C25" s="265">
        <v>449162.7</v>
      </c>
      <c r="D25" s="265">
        <v>178645.2</v>
      </c>
      <c r="E25" s="265">
        <v>45271.9</v>
      </c>
      <c r="F25" s="265">
        <v>225245.6</v>
      </c>
      <c r="G25" s="265">
        <v>25897.9</v>
      </c>
      <c r="H25" s="265"/>
      <c r="I25" s="265"/>
      <c r="J25" s="316">
        <v>475060.6</v>
      </c>
      <c r="K25" s="70"/>
      <c r="L25" s="70"/>
      <c r="M25" s="243">
        <f t="shared" si="0"/>
        <v>-225245.6</v>
      </c>
      <c r="N25" s="32">
        <f t="shared" si="1"/>
        <v>475060.60000000003</v>
      </c>
      <c r="O25" s="76">
        <f t="shared" si="2"/>
        <v>0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</row>
    <row r="26" spans="1:61" ht="27" customHeight="1">
      <c r="A26" s="43" t="s">
        <v>253</v>
      </c>
      <c r="B26" s="19" t="s">
        <v>254</v>
      </c>
      <c r="C26" s="265">
        <v>1348.4</v>
      </c>
      <c r="D26" s="265">
        <v>861.1</v>
      </c>
      <c r="E26" s="265">
        <v>9.4</v>
      </c>
      <c r="F26" s="265">
        <v>477.9</v>
      </c>
      <c r="G26" s="265"/>
      <c r="H26" s="265"/>
      <c r="I26" s="265"/>
      <c r="J26" s="316">
        <v>1348.4</v>
      </c>
      <c r="K26" s="70"/>
      <c r="L26" s="70">
        <f>477.9</f>
        <v>477.9</v>
      </c>
      <c r="M26" s="243">
        <f t="shared" si="0"/>
        <v>0</v>
      </c>
      <c r="N26" s="32">
        <f t="shared" si="1"/>
        <v>1348.4</v>
      </c>
      <c r="O26" s="76">
        <f t="shared" si="2"/>
        <v>0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</row>
    <row r="27" spans="1:61" s="18" customFormat="1" ht="12.75">
      <c r="A27" s="42"/>
      <c r="B27" s="38" t="s">
        <v>205</v>
      </c>
      <c r="C27" s="71">
        <v>1146474.1</v>
      </c>
      <c r="D27" s="71">
        <v>503124.2</v>
      </c>
      <c r="E27" s="71">
        <v>110163.8</v>
      </c>
      <c r="F27" s="71">
        <v>533186.1</v>
      </c>
      <c r="G27" s="71">
        <v>100756.7</v>
      </c>
      <c r="H27" s="71">
        <v>59000</v>
      </c>
      <c r="I27" s="71">
        <v>0</v>
      </c>
      <c r="J27" s="314">
        <v>1247230.8</v>
      </c>
      <c r="K27" s="21"/>
      <c r="L27" s="21">
        <f>SUM(L28:L35)</f>
        <v>591686.1000000001</v>
      </c>
      <c r="M27" s="243">
        <f t="shared" si="0"/>
        <v>58500.00000000012</v>
      </c>
      <c r="N27" s="32">
        <f t="shared" si="1"/>
        <v>1247230.8</v>
      </c>
      <c r="O27" s="76">
        <f t="shared" si="2"/>
        <v>0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</row>
    <row r="28" spans="1:61" ht="32.25" customHeight="1">
      <c r="A28" s="43" t="s">
        <v>125</v>
      </c>
      <c r="B28" s="31" t="s">
        <v>244</v>
      </c>
      <c r="C28" s="265">
        <v>1100438.4</v>
      </c>
      <c r="D28" s="265">
        <v>485434.9</v>
      </c>
      <c r="E28" s="265">
        <v>104954.7</v>
      </c>
      <c r="F28" s="265">
        <v>510048.8</v>
      </c>
      <c r="G28" s="265">
        <v>92667.8</v>
      </c>
      <c r="H28" s="265">
        <v>59000</v>
      </c>
      <c r="I28" s="265"/>
      <c r="J28" s="316">
        <v>1193106.2</v>
      </c>
      <c r="K28" s="70"/>
      <c r="L28" s="70">
        <v>568548.8</v>
      </c>
      <c r="M28" s="243">
        <f t="shared" si="0"/>
        <v>58500.00000000006</v>
      </c>
      <c r="N28" s="32">
        <f t="shared" si="1"/>
        <v>1193106.2</v>
      </c>
      <c r="O28" s="76">
        <f t="shared" si="2"/>
        <v>0</v>
      </c>
      <c r="P28" s="57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</row>
    <row r="29" spans="1:61" ht="14.25" customHeight="1">
      <c r="A29" s="43"/>
      <c r="B29" s="31" t="s">
        <v>243</v>
      </c>
      <c r="C29" s="265"/>
      <c r="D29" s="265"/>
      <c r="E29" s="265"/>
      <c r="F29" s="265"/>
      <c r="G29" s="265"/>
      <c r="H29" s="265"/>
      <c r="I29" s="265"/>
      <c r="J29" s="316"/>
      <c r="K29" s="70"/>
      <c r="L29" s="70"/>
      <c r="M29" s="243">
        <f t="shared" si="0"/>
        <v>0</v>
      </c>
      <c r="N29" s="32">
        <f t="shared" si="1"/>
        <v>0</v>
      </c>
      <c r="O29" s="76">
        <f t="shared" si="2"/>
        <v>0</v>
      </c>
      <c r="P29" s="57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</row>
    <row r="30" spans="1:61" ht="26.25" customHeight="1">
      <c r="A30" s="43" t="s">
        <v>133</v>
      </c>
      <c r="B30" s="31" t="s">
        <v>148</v>
      </c>
      <c r="C30" s="265">
        <v>48865</v>
      </c>
      <c r="D30" s="265"/>
      <c r="E30" s="265"/>
      <c r="F30" s="265">
        <v>48865</v>
      </c>
      <c r="G30" s="265"/>
      <c r="H30" s="265"/>
      <c r="I30" s="265"/>
      <c r="J30" s="316">
        <v>48865</v>
      </c>
      <c r="K30" s="70"/>
      <c r="L30" s="70"/>
      <c r="M30" s="243">
        <f t="shared" si="0"/>
        <v>-48865</v>
      </c>
      <c r="N30" s="32">
        <f t="shared" si="1"/>
        <v>48865</v>
      </c>
      <c r="O30" s="76">
        <f t="shared" si="2"/>
        <v>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</row>
    <row r="31" spans="1:61" ht="44.25" customHeight="1">
      <c r="A31" s="43"/>
      <c r="B31" s="172" t="s">
        <v>282</v>
      </c>
      <c r="C31" s="265">
        <v>14588.2</v>
      </c>
      <c r="D31" s="265"/>
      <c r="E31" s="265"/>
      <c r="F31" s="265">
        <v>14588.2</v>
      </c>
      <c r="G31" s="265"/>
      <c r="H31" s="265"/>
      <c r="I31" s="265"/>
      <c r="J31" s="316">
        <v>14588.2</v>
      </c>
      <c r="K31" s="70"/>
      <c r="L31" s="70"/>
      <c r="M31" s="243">
        <f t="shared" si="0"/>
        <v>-14588.2</v>
      </c>
      <c r="N31" s="32">
        <f t="shared" si="1"/>
        <v>14588.2</v>
      </c>
      <c r="O31" s="76">
        <f t="shared" si="2"/>
        <v>0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</row>
    <row r="32" spans="1:61" ht="70.5" customHeight="1">
      <c r="A32" s="43"/>
      <c r="B32" s="179" t="s">
        <v>28</v>
      </c>
      <c r="C32" s="265">
        <v>0</v>
      </c>
      <c r="D32" s="265"/>
      <c r="E32" s="265"/>
      <c r="F32" s="265"/>
      <c r="G32" s="265">
        <v>59000</v>
      </c>
      <c r="H32" s="265">
        <v>59000</v>
      </c>
      <c r="I32" s="265"/>
      <c r="J32" s="316">
        <v>59000</v>
      </c>
      <c r="K32" s="70"/>
      <c r="L32" s="70"/>
      <c r="M32" s="243">
        <f t="shared" si="0"/>
        <v>0</v>
      </c>
      <c r="N32" s="32">
        <f t="shared" si="1"/>
        <v>59000</v>
      </c>
      <c r="O32" s="76">
        <f t="shared" si="2"/>
        <v>0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</row>
    <row r="33" spans="1:61" ht="55.5" customHeight="1">
      <c r="A33" s="43"/>
      <c r="B33" s="172" t="s">
        <v>283</v>
      </c>
      <c r="C33" s="265">
        <v>4636.7</v>
      </c>
      <c r="D33" s="265"/>
      <c r="E33" s="265"/>
      <c r="F33" s="265">
        <v>4636.7</v>
      </c>
      <c r="G33" s="265"/>
      <c r="H33" s="265"/>
      <c r="I33" s="265"/>
      <c r="J33" s="316">
        <v>4636.7</v>
      </c>
      <c r="K33" s="70"/>
      <c r="L33" s="70"/>
      <c r="M33" s="243">
        <f t="shared" si="0"/>
        <v>-4636.7</v>
      </c>
      <c r="N33" s="32">
        <f t="shared" si="1"/>
        <v>4636.7</v>
      </c>
      <c r="O33" s="76">
        <f t="shared" si="2"/>
        <v>0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</row>
    <row r="34" spans="1:61" ht="27.75" customHeight="1">
      <c r="A34" s="43" t="s">
        <v>124</v>
      </c>
      <c r="B34" s="31" t="s">
        <v>206</v>
      </c>
      <c r="C34" s="265">
        <v>44641.8</v>
      </c>
      <c r="D34" s="265">
        <v>16753</v>
      </c>
      <c r="E34" s="265">
        <v>5125</v>
      </c>
      <c r="F34" s="265">
        <v>22763.8</v>
      </c>
      <c r="G34" s="265">
        <v>8088.9</v>
      </c>
      <c r="H34" s="265"/>
      <c r="I34" s="265"/>
      <c r="J34" s="316">
        <v>52730.7</v>
      </c>
      <c r="K34" s="70"/>
      <c r="L34" s="70">
        <v>22763.8</v>
      </c>
      <c r="M34" s="243">
        <f t="shared" si="0"/>
        <v>0</v>
      </c>
      <c r="N34" s="32">
        <f t="shared" si="1"/>
        <v>52730.700000000004</v>
      </c>
      <c r="O34" s="76">
        <f t="shared" si="2"/>
        <v>0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</row>
    <row r="35" spans="1:61" ht="15" customHeight="1">
      <c r="A35" s="43" t="s">
        <v>114</v>
      </c>
      <c r="B35" s="31" t="s">
        <v>207</v>
      </c>
      <c r="C35" s="265">
        <v>1393.9</v>
      </c>
      <c r="D35" s="265">
        <v>936.3</v>
      </c>
      <c r="E35" s="265">
        <v>84.1</v>
      </c>
      <c r="F35" s="265">
        <v>373.5</v>
      </c>
      <c r="G35" s="265">
        <v>0</v>
      </c>
      <c r="H35" s="265"/>
      <c r="I35" s="265"/>
      <c r="J35" s="316">
        <v>1393.9</v>
      </c>
      <c r="K35" s="70"/>
      <c r="L35" s="70">
        <v>373.5</v>
      </c>
      <c r="M35" s="243">
        <f t="shared" si="0"/>
        <v>0</v>
      </c>
      <c r="N35" s="32">
        <f t="shared" si="1"/>
        <v>1393.9</v>
      </c>
      <c r="O35" s="76">
        <f t="shared" si="2"/>
        <v>0</v>
      </c>
      <c r="P35" s="57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</row>
    <row r="36" spans="1:61" s="18" customFormat="1" ht="25.5" customHeight="1">
      <c r="A36" s="42"/>
      <c r="B36" s="38" t="s">
        <v>208</v>
      </c>
      <c r="C36" s="71">
        <v>205343.5</v>
      </c>
      <c r="D36" s="71">
        <v>82765.2</v>
      </c>
      <c r="E36" s="71">
        <v>30330.1</v>
      </c>
      <c r="F36" s="71">
        <v>92248.2</v>
      </c>
      <c r="G36" s="71">
        <v>46528.5</v>
      </c>
      <c r="H36" s="318">
        <v>0</v>
      </c>
      <c r="I36" s="71">
        <v>0</v>
      </c>
      <c r="J36" s="314">
        <v>251872</v>
      </c>
      <c r="K36" s="21"/>
      <c r="L36" s="21">
        <f>SUM(L37:L38)</f>
        <v>92248.2</v>
      </c>
      <c r="M36" s="243">
        <f t="shared" si="0"/>
        <v>0</v>
      </c>
      <c r="N36" s="32">
        <f t="shared" si="1"/>
        <v>251872</v>
      </c>
      <c r="O36" s="76">
        <f t="shared" si="2"/>
        <v>0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</row>
    <row r="37" spans="1:61" ht="104.25" customHeight="1">
      <c r="A37" s="43" t="s">
        <v>110</v>
      </c>
      <c r="B37" s="168" t="s">
        <v>150</v>
      </c>
      <c r="C37" s="260">
        <v>200600.1</v>
      </c>
      <c r="D37" s="260">
        <v>82765.2</v>
      </c>
      <c r="E37" s="260">
        <v>30330.1</v>
      </c>
      <c r="F37" s="260">
        <v>87504.8</v>
      </c>
      <c r="G37" s="260">
        <v>46528.5</v>
      </c>
      <c r="H37" s="260"/>
      <c r="I37" s="260"/>
      <c r="J37" s="261">
        <v>247128.6</v>
      </c>
      <c r="K37" s="262"/>
      <c r="L37" s="262">
        <f>87504.8</f>
        <v>87504.8</v>
      </c>
      <c r="M37" s="243">
        <f t="shared" si="0"/>
        <v>0</v>
      </c>
      <c r="N37" s="32">
        <f t="shared" si="1"/>
        <v>247128.6</v>
      </c>
      <c r="O37" s="76">
        <f t="shared" si="2"/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</row>
    <row r="38" spans="1:61" ht="109.5" customHeight="1">
      <c r="A38" s="183" t="s">
        <v>247</v>
      </c>
      <c r="B38" s="168" t="s">
        <v>246</v>
      </c>
      <c r="C38" s="260">
        <v>4743.4</v>
      </c>
      <c r="D38" s="260"/>
      <c r="E38" s="260"/>
      <c r="F38" s="260">
        <v>4743.4</v>
      </c>
      <c r="G38" s="260"/>
      <c r="H38" s="260"/>
      <c r="I38" s="260"/>
      <c r="J38" s="261">
        <v>4743.4</v>
      </c>
      <c r="K38" s="262"/>
      <c r="L38" s="262">
        <f>4743.4</f>
        <v>4743.4</v>
      </c>
      <c r="M38" s="243">
        <f t="shared" si="0"/>
        <v>0</v>
      </c>
      <c r="N38" s="32">
        <f t="shared" si="1"/>
        <v>4743.4</v>
      </c>
      <c r="O38" s="76">
        <f t="shared" si="2"/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15" ht="27.75" customHeight="1">
      <c r="A39" s="42"/>
      <c r="B39" s="39" t="s">
        <v>209</v>
      </c>
      <c r="C39" s="71">
        <v>21702.6</v>
      </c>
      <c r="D39" s="71">
        <v>2566.6</v>
      </c>
      <c r="E39" s="71">
        <v>1022.2</v>
      </c>
      <c r="F39" s="71">
        <v>18113.8</v>
      </c>
      <c r="G39" s="71">
        <v>0</v>
      </c>
      <c r="H39" s="318">
        <v>0</v>
      </c>
      <c r="I39" s="71"/>
      <c r="J39" s="314">
        <v>21702.6</v>
      </c>
      <c r="K39" s="21"/>
      <c r="L39" s="21">
        <f>SUM(L40:L47)</f>
        <v>18113.8</v>
      </c>
      <c r="M39" s="243">
        <f t="shared" si="0"/>
        <v>0</v>
      </c>
      <c r="N39" s="32">
        <f t="shared" si="1"/>
        <v>21702.6</v>
      </c>
      <c r="O39" s="76">
        <f t="shared" si="2"/>
        <v>0</v>
      </c>
    </row>
    <row r="40" spans="1:61" ht="18" customHeight="1">
      <c r="A40" s="43" t="s">
        <v>92</v>
      </c>
      <c r="B40" s="168" t="s">
        <v>151</v>
      </c>
      <c r="C40" s="265">
        <v>1220.5</v>
      </c>
      <c r="D40" s="265">
        <v>742.3</v>
      </c>
      <c r="E40" s="265">
        <v>52.5</v>
      </c>
      <c r="F40" s="265">
        <v>425.7</v>
      </c>
      <c r="G40" s="265"/>
      <c r="H40" s="265"/>
      <c r="I40" s="265"/>
      <c r="J40" s="316">
        <v>1220.5</v>
      </c>
      <c r="K40" s="70"/>
      <c r="L40" s="70">
        <f>425.7</f>
        <v>425.7</v>
      </c>
      <c r="M40" s="243">
        <f t="shared" si="0"/>
        <v>0</v>
      </c>
      <c r="N40" s="32">
        <f t="shared" si="1"/>
        <v>1220.5</v>
      </c>
      <c r="O40" s="76">
        <f t="shared" si="2"/>
        <v>0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</row>
    <row r="41" spans="1:61" ht="25.5">
      <c r="A41" s="43" t="s">
        <v>93</v>
      </c>
      <c r="B41" s="17" t="s">
        <v>152</v>
      </c>
      <c r="C41" s="265">
        <v>199.7</v>
      </c>
      <c r="D41" s="265"/>
      <c r="E41" s="265"/>
      <c r="F41" s="265">
        <v>199.7</v>
      </c>
      <c r="G41" s="265"/>
      <c r="H41" s="265"/>
      <c r="I41" s="265"/>
      <c r="J41" s="316">
        <v>199.7</v>
      </c>
      <c r="K41" s="70"/>
      <c r="L41" s="70">
        <v>199.7</v>
      </c>
      <c r="M41" s="243">
        <f t="shared" si="0"/>
        <v>0</v>
      </c>
      <c r="N41" s="32">
        <f t="shared" si="1"/>
        <v>199.7</v>
      </c>
      <c r="O41" s="76">
        <f t="shared" si="2"/>
        <v>0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</row>
    <row r="42" spans="1:61" ht="25.5">
      <c r="A42" s="43" t="s">
        <v>94</v>
      </c>
      <c r="B42" s="17" t="s">
        <v>153</v>
      </c>
      <c r="C42" s="265">
        <v>1222.1</v>
      </c>
      <c r="D42" s="265"/>
      <c r="E42" s="265"/>
      <c r="F42" s="265">
        <v>1222.1</v>
      </c>
      <c r="G42" s="265"/>
      <c r="H42" s="265"/>
      <c r="I42" s="265"/>
      <c r="J42" s="316">
        <v>1222.1</v>
      </c>
      <c r="K42" s="70"/>
      <c r="L42" s="70">
        <v>1222.1</v>
      </c>
      <c r="M42" s="243">
        <f t="shared" si="0"/>
        <v>0</v>
      </c>
      <c r="N42" s="32">
        <f t="shared" si="1"/>
        <v>1222.1</v>
      </c>
      <c r="O42" s="76">
        <f t="shared" si="2"/>
        <v>0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</row>
    <row r="43" spans="1:61" ht="25.5">
      <c r="A43" s="43" t="s">
        <v>95</v>
      </c>
      <c r="B43" s="17" t="s">
        <v>154</v>
      </c>
      <c r="C43" s="265">
        <v>149.3</v>
      </c>
      <c r="D43" s="265"/>
      <c r="E43" s="265"/>
      <c r="F43" s="265">
        <v>149.3</v>
      </c>
      <c r="G43" s="265"/>
      <c r="H43" s="265"/>
      <c r="I43" s="265"/>
      <c r="J43" s="316">
        <v>149.3</v>
      </c>
      <c r="K43" s="70"/>
      <c r="L43" s="70">
        <v>149.3</v>
      </c>
      <c r="M43" s="243">
        <f t="shared" si="0"/>
        <v>0</v>
      </c>
      <c r="N43" s="32">
        <f t="shared" si="1"/>
        <v>149.3</v>
      </c>
      <c r="O43" s="76">
        <f t="shared" si="2"/>
        <v>0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</row>
    <row r="44" spans="1:61" ht="15" customHeight="1">
      <c r="A44" s="43" t="s">
        <v>96</v>
      </c>
      <c r="B44" s="17" t="s">
        <v>155</v>
      </c>
      <c r="C44" s="265">
        <v>1111.5</v>
      </c>
      <c r="D44" s="265">
        <v>453.6</v>
      </c>
      <c r="E44" s="265">
        <v>69.7</v>
      </c>
      <c r="F44" s="265">
        <v>588.2</v>
      </c>
      <c r="G44" s="265"/>
      <c r="H44" s="265"/>
      <c r="I44" s="265"/>
      <c r="J44" s="316">
        <v>1111.5</v>
      </c>
      <c r="K44" s="70"/>
      <c r="L44" s="70">
        <v>588.2</v>
      </c>
      <c r="M44" s="243">
        <f t="shared" si="0"/>
        <v>0</v>
      </c>
      <c r="N44" s="32">
        <f t="shared" si="1"/>
        <v>1111.5</v>
      </c>
      <c r="O44" s="76">
        <f t="shared" si="2"/>
        <v>0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</row>
    <row r="45" spans="1:61" ht="12.75">
      <c r="A45" s="43" t="s">
        <v>97</v>
      </c>
      <c r="B45" s="17" t="s">
        <v>156</v>
      </c>
      <c r="C45" s="265">
        <v>4138.8</v>
      </c>
      <c r="D45" s="265">
        <v>1370.7</v>
      </c>
      <c r="E45" s="265">
        <v>900</v>
      </c>
      <c r="F45" s="265">
        <v>1868.1</v>
      </c>
      <c r="G45" s="265"/>
      <c r="H45" s="265"/>
      <c r="I45" s="265"/>
      <c r="J45" s="316">
        <v>4138.8</v>
      </c>
      <c r="K45" s="70"/>
      <c r="L45" s="70">
        <v>1868.1</v>
      </c>
      <c r="M45" s="243">
        <f t="shared" si="0"/>
        <v>0</v>
      </c>
      <c r="N45" s="32">
        <f t="shared" si="1"/>
        <v>4138.8</v>
      </c>
      <c r="O45" s="76">
        <f t="shared" si="2"/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</row>
    <row r="46" spans="1:61" ht="12.75">
      <c r="A46" s="43" t="s">
        <v>98</v>
      </c>
      <c r="B46" s="17" t="s">
        <v>157</v>
      </c>
      <c r="C46" s="265">
        <v>213.2</v>
      </c>
      <c r="D46" s="265"/>
      <c r="E46" s="265"/>
      <c r="F46" s="265">
        <v>213.2</v>
      </c>
      <c r="G46" s="265"/>
      <c r="H46" s="265"/>
      <c r="I46" s="265"/>
      <c r="J46" s="316">
        <v>213.2</v>
      </c>
      <c r="K46" s="70"/>
      <c r="L46" s="70">
        <v>213.2</v>
      </c>
      <c r="M46" s="243">
        <f t="shared" si="0"/>
        <v>0</v>
      </c>
      <c r="N46" s="32">
        <f t="shared" si="1"/>
        <v>213.2</v>
      </c>
      <c r="O46" s="76">
        <f t="shared" si="2"/>
        <v>0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</row>
    <row r="47" spans="1:61" ht="51">
      <c r="A47" s="43" t="s">
        <v>105</v>
      </c>
      <c r="B47" s="19" t="s">
        <v>158</v>
      </c>
      <c r="C47" s="265">
        <v>13447.5</v>
      </c>
      <c r="D47" s="265"/>
      <c r="E47" s="265"/>
      <c r="F47" s="265">
        <v>13447.5</v>
      </c>
      <c r="G47" s="265"/>
      <c r="H47" s="265"/>
      <c r="I47" s="265"/>
      <c r="J47" s="316">
        <v>13447.5</v>
      </c>
      <c r="K47" s="108"/>
      <c r="L47" s="108">
        <v>13447.5</v>
      </c>
      <c r="M47" s="243">
        <f t="shared" si="0"/>
        <v>0</v>
      </c>
      <c r="N47" s="32">
        <f t="shared" si="1"/>
        <v>13447.5</v>
      </c>
      <c r="O47" s="76">
        <f t="shared" si="2"/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15" ht="23.25" customHeight="1">
      <c r="A48" s="43"/>
      <c r="B48" s="39" t="s">
        <v>230</v>
      </c>
      <c r="C48" s="71">
        <v>181369.6</v>
      </c>
      <c r="D48" s="71">
        <v>39071.5</v>
      </c>
      <c r="E48" s="71">
        <v>6611</v>
      </c>
      <c r="F48" s="71">
        <v>135687.1</v>
      </c>
      <c r="G48" s="71">
        <v>3258.5</v>
      </c>
      <c r="H48" s="71">
        <v>0</v>
      </c>
      <c r="I48" s="71" t="e">
        <v>#REF!</v>
      </c>
      <c r="J48" s="314">
        <v>184628.1</v>
      </c>
      <c r="K48" s="21"/>
      <c r="L48" s="21">
        <f>SUM(L49:L54)</f>
        <v>135687.1</v>
      </c>
      <c r="M48" s="243">
        <f t="shared" si="0"/>
        <v>0</v>
      </c>
      <c r="N48" s="32">
        <f t="shared" si="1"/>
        <v>184628.1</v>
      </c>
      <c r="O48" s="76">
        <f t="shared" si="2"/>
        <v>0</v>
      </c>
    </row>
    <row r="49" spans="1:61" ht="12.75">
      <c r="A49" s="43" t="s">
        <v>99</v>
      </c>
      <c r="B49" s="168" t="s">
        <v>161</v>
      </c>
      <c r="C49" s="265">
        <v>76175.6</v>
      </c>
      <c r="D49" s="265"/>
      <c r="E49" s="265"/>
      <c r="F49" s="265">
        <v>76175.6</v>
      </c>
      <c r="G49" s="265"/>
      <c r="H49" s="265"/>
      <c r="I49" s="265"/>
      <c r="J49" s="316">
        <v>76175.6</v>
      </c>
      <c r="K49" s="70"/>
      <c r="L49" s="70">
        <v>76175.6</v>
      </c>
      <c r="M49" s="243">
        <f t="shared" si="0"/>
        <v>0</v>
      </c>
      <c r="N49" s="32">
        <f t="shared" si="1"/>
        <v>76175.6</v>
      </c>
      <c r="O49" s="76">
        <f t="shared" si="2"/>
        <v>0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</row>
    <row r="50" spans="1:61" ht="24.75" customHeight="1">
      <c r="A50" s="43" t="s">
        <v>100</v>
      </c>
      <c r="B50" s="168" t="s">
        <v>162</v>
      </c>
      <c r="C50" s="265">
        <v>28822.6</v>
      </c>
      <c r="D50" s="265">
        <v>157.3</v>
      </c>
      <c r="E50" s="265">
        <v>14</v>
      </c>
      <c r="F50" s="265">
        <v>28651.3</v>
      </c>
      <c r="G50" s="265"/>
      <c r="H50" s="265"/>
      <c r="I50" s="265"/>
      <c r="J50" s="316">
        <v>28822.6</v>
      </c>
      <c r="K50" s="70"/>
      <c r="L50" s="70">
        <v>28651.3</v>
      </c>
      <c r="M50" s="243">
        <f t="shared" si="0"/>
        <v>0</v>
      </c>
      <c r="N50" s="32">
        <f t="shared" si="1"/>
        <v>28822.6</v>
      </c>
      <c r="O50" s="76">
        <f t="shared" si="2"/>
        <v>0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</row>
    <row r="51" spans="1:61" ht="38.25" customHeight="1">
      <c r="A51" s="43" t="s">
        <v>138</v>
      </c>
      <c r="B51" s="31" t="s">
        <v>210</v>
      </c>
      <c r="C51" s="265">
        <v>23212.5</v>
      </c>
      <c r="D51" s="265">
        <v>12340.5</v>
      </c>
      <c r="E51" s="265">
        <v>2655.7</v>
      </c>
      <c r="F51" s="265">
        <v>8216.3</v>
      </c>
      <c r="G51" s="265">
        <v>1619.2</v>
      </c>
      <c r="H51" s="265"/>
      <c r="I51" s="265"/>
      <c r="J51" s="316">
        <v>24831.7</v>
      </c>
      <c r="K51" s="70"/>
      <c r="L51" s="70">
        <v>8216.3</v>
      </c>
      <c r="M51" s="243">
        <f t="shared" si="0"/>
        <v>0</v>
      </c>
      <c r="N51" s="32">
        <f t="shared" si="1"/>
        <v>24831.7</v>
      </c>
      <c r="O51" s="76">
        <f t="shared" si="2"/>
        <v>0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</row>
    <row r="52" spans="1:61" ht="16.5" customHeight="1">
      <c r="A52" s="43" t="s">
        <v>106</v>
      </c>
      <c r="B52" s="31" t="s">
        <v>164</v>
      </c>
      <c r="C52" s="265">
        <v>1640.5</v>
      </c>
      <c r="D52" s="265">
        <v>357.2</v>
      </c>
      <c r="E52" s="265">
        <v>7.5</v>
      </c>
      <c r="F52" s="265">
        <v>1275.8</v>
      </c>
      <c r="G52" s="265"/>
      <c r="H52" s="265"/>
      <c r="I52" s="265"/>
      <c r="J52" s="316">
        <v>1640.5</v>
      </c>
      <c r="K52" s="70"/>
      <c r="L52" s="70">
        <v>1275.8</v>
      </c>
      <c r="M52" s="243">
        <f t="shared" si="0"/>
        <v>0</v>
      </c>
      <c r="N52" s="32">
        <f t="shared" si="1"/>
        <v>1640.5</v>
      </c>
      <c r="O52" s="76">
        <f t="shared" si="2"/>
        <v>0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</row>
    <row r="53" spans="1:61" ht="33.75" customHeight="1">
      <c r="A53" s="45" t="s">
        <v>124</v>
      </c>
      <c r="B53" s="178" t="s">
        <v>249</v>
      </c>
      <c r="C53" s="265">
        <v>49981.5</v>
      </c>
      <c r="D53" s="265">
        <v>26216.5</v>
      </c>
      <c r="E53" s="265">
        <v>3933.8</v>
      </c>
      <c r="F53" s="265">
        <v>19831.2</v>
      </c>
      <c r="G53" s="265">
        <v>1639.3</v>
      </c>
      <c r="H53" s="265"/>
      <c r="I53" s="265"/>
      <c r="J53" s="316">
        <v>51620.8</v>
      </c>
      <c r="K53" s="70"/>
      <c r="L53" s="70">
        <v>19831.2</v>
      </c>
      <c r="M53" s="243">
        <f t="shared" si="0"/>
        <v>0</v>
      </c>
      <c r="N53" s="32">
        <f t="shared" si="1"/>
        <v>51620.8</v>
      </c>
      <c r="O53" s="76">
        <f t="shared" si="2"/>
        <v>0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</row>
    <row r="54" spans="1:61" ht="15" customHeight="1">
      <c r="A54" s="43" t="s">
        <v>115</v>
      </c>
      <c r="B54" s="17" t="s">
        <v>163</v>
      </c>
      <c r="C54" s="265">
        <v>1536.9</v>
      </c>
      <c r="D54" s="265"/>
      <c r="E54" s="265"/>
      <c r="F54" s="265">
        <v>1536.9</v>
      </c>
      <c r="G54" s="265"/>
      <c r="H54" s="265"/>
      <c r="I54" s="265"/>
      <c r="J54" s="316">
        <v>1536.9</v>
      </c>
      <c r="K54" s="70"/>
      <c r="L54" s="70">
        <v>1536.9</v>
      </c>
      <c r="M54" s="243">
        <f t="shared" si="0"/>
        <v>0</v>
      </c>
      <c r="N54" s="32">
        <f t="shared" si="1"/>
        <v>1536.9</v>
      </c>
      <c r="O54" s="76">
        <f t="shared" si="2"/>
        <v>0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</row>
    <row r="55" spans="1:61" s="18" customFormat="1" ht="30.75" customHeight="1">
      <c r="A55" s="42"/>
      <c r="B55" s="263" t="s">
        <v>256</v>
      </c>
      <c r="C55" s="71">
        <v>1002.8</v>
      </c>
      <c r="D55" s="315">
        <v>0</v>
      </c>
      <c r="E55" s="315">
        <v>0</v>
      </c>
      <c r="F55" s="71">
        <v>1002.8</v>
      </c>
      <c r="G55" s="71"/>
      <c r="H55" s="71"/>
      <c r="I55" s="71"/>
      <c r="J55" s="314">
        <v>1002.8</v>
      </c>
      <c r="K55" s="21"/>
      <c r="L55" s="21">
        <f>SUM(L57:L57)</f>
        <v>753.8</v>
      </c>
      <c r="M55" s="243">
        <f t="shared" si="0"/>
        <v>-249</v>
      </c>
      <c r="N55" s="32">
        <f t="shared" si="1"/>
        <v>1002.8</v>
      </c>
      <c r="O55" s="76">
        <f t="shared" si="2"/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</row>
    <row r="56" spans="1:61" s="18" customFormat="1" ht="16.5" customHeight="1">
      <c r="A56" s="45" t="s">
        <v>379</v>
      </c>
      <c r="B56" s="331" t="s">
        <v>380</v>
      </c>
      <c r="C56" s="265">
        <v>249</v>
      </c>
      <c r="D56" s="315"/>
      <c r="E56" s="315"/>
      <c r="F56" s="265">
        <v>249</v>
      </c>
      <c r="G56" s="265"/>
      <c r="H56" s="265"/>
      <c r="I56" s="265"/>
      <c r="J56" s="320">
        <v>249</v>
      </c>
      <c r="K56" s="21"/>
      <c r="L56" s="21"/>
      <c r="M56" s="243"/>
      <c r="N56" s="32"/>
      <c r="O56" s="76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</row>
    <row r="57" spans="1:61" ht="15.75" customHeight="1">
      <c r="A57" s="45" t="s">
        <v>116</v>
      </c>
      <c r="B57" s="168" t="s">
        <v>166</v>
      </c>
      <c r="C57" s="265">
        <v>753.8</v>
      </c>
      <c r="D57" s="265"/>
      <c r="E57" s="265"/>
      <c r="F57" s="265">
        <v>753.8</v>
      </c>
      <c r="G57" s="265"/>
      <c r="H57" s="265"/>
      <c r="I57" s="265"/>
      <c r="J57" s="316">
        <v>753.8</v>
      </c>
      <c r="K57" s="70"/>
      <c r="L57" s="70">
        <v>753.8</v>
      </c>
      <c r="M57" s="243">
        <f t="shared" si="0"/>
        <v>0</v>
      </c>
      <c r="N57" s="32">
        <f t="shared" si="1"/>
        <v>753.8</v>
      </c>
      <c r="O57" s="76">
        <f t="shared" si="2"/>
        <v>0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</row>
    <row r="58" spans="1:61" s="18" customFormat="1" ht="25.5">
      <c r="A58" s="44"/>
      <c r="B58" s="263" t="s">
        <v>225</v>
      </c>
      <c r="C58" s="71">
        <v>69094.8</v>
      </c>
      <c r="D58" s="71">
        <v>17174</v>
      </c>
      <c r="E58" s="71">
        <v>2135.1</v>
      </c>
      <c r="F58" s="71">
        <v>49785.7</v>
      </c>
      <c r="G58" s="71">
        <v>66.4</v>
      </c>
      <c r="H58" s="318">
        <v>0</v>
      </c>
      <c r="I58" s="71" t="e">
        <v>#REF!</v>
      </c>
      <c r="J58" s="314">
        <v>69161.2</v>
      </c>
      <c r="K58" s="21"/>
      <c r="L58" s="21">
        <f>SUM(L59:L61)</f>
        <v>51335.700000000004</v>
      </c>
      <c r="M58" s="243">
        <f aca="true" t="shared" si="3" ref="M58:M84">L58-F58</f>
        <v>1550.0000000000073</v>
      </c>
      <c r="N58" s="32">
        <f aca="true" t="shared" si="4" ref="N58:N84">C58+G58</f>
        <v>69161.2</v>
      </c>
      <c r="O58" s="76">
        <f aca="true" t="shared" si="5" ref="O58:O84">N58-J58</f>
        <v>0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</row>
    <row r="59" spans="1:61" ht="42.75" customHeight="1">
      <c r="A59" s="43" t="s">
        <v>113</v>
      </c>
      <c r="B59" s="31" t="s">
        <v>226</v>
      </c>
      <c r="C59" s="265">
        <v>49255.6</v>
      </c>
      <c r="D59" s="265">
        <v>10961.4</v>
      </c>
      <c r="E59" s="265">
        <v>533.3</v>
      </c>
      <c r="F59" s="265">
        <v>37760.9</v>
      </c>
      <c r="G59" s="265">
        <v>46.4</v>
      </c>
      <c r="H59" s="315"/>
      <c r="I59" s="265"/>
      <c r="J59" s="316">
        <v>49302</v>
      </c>
      <c r="K59" s="70"/>
      <c r="L59" s="70">
        <v>38010.9</v>
      </c>
      <c r="M59" s="243">
        <f t="shared" si="3"/>
        <v>250</v>
      </c>
      <c r="N59" s="32">
        <f t="shared" si="4"/>
        <v>49302</v>
      </c>
      <c r="O59" s="76">
        <f t="shared" si="5"/>
        <v>0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</row>
    <row r="60" spans="1:61" ht="18.75" customHeight="1">
      <c r="A60" s="43" t="s">
        <v>117</v>
      </c>
      <c r="B60" s="31" t="s">
        <v>145</v>
      </c>
      <c r="C60" s="265">
        <v>17547.5</v>
      </c>
      <c r="D60" s="265">
        <v>5233.2</v>
      </c>
      <c r="E60" s="265">
        <v>1445.1</v>
      </c>
      <c r="F60" s="265">
        <v>10869.2</v>
      </c>
      <c r="G60" s="265"/>
      <c r="H60" s="315"/>
      <c r="I60" s="265"/>
      <c r="J60" s="316">
        <v>17547.5</v>
      </c>
      <c r="K60" s="70"/>
      <c r="L60" s="70">
        <f>11669.2</f>
        <v>11669.2</v>
      </c>
      <c r="M60" s="243">
        <f t="shared" si="3"/>
        <v>800</v>
      </c>
      <c r="N60" s="32">
        <f t="shared" si="4"/>
        <v>17547.5</v>
      </c>
      <c r="O60" s="76">
        <f t="shared" si="5"/>
        <v>0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</row>
    <row r="61" spans="1:61" ht="24.75" customHeight="1">
      <c r="A61" s="43" t="s">
        <v>107</v>
      </c>
      <c r="B61" s="46" t="s">
        <v>227</v>
      </c>
      <c r="C61" s="265">
        <v>2291.7</v>
      </c>
      <c r="D61" s="265">
        <v>979.4</v>
      </c>
      <c r="E61" s="265">
        <v>156.7</v>
      </c>
      <c r="F61" s="265">
        <v>1155.6</v>
      </c>
      <c r="G61" s="265">
        <v>20</v>
      </c>
      <c r="H61" s="315"/>
      <c r="I61" s="265"/>
      <c r="J61" s="316">
        <v>2311.7</v>
      </c>
      <c r="K61" s="70"/>
      <c r="L61" s="70">
        <v>1655.6</v>
      </c>
      <c r="M61" s="243">
        <f t="shared" si="3"/>
        <v>500</v>
      </c>
      <c r="N61" s="32">
        <f t="shared" si="4"/>
        <v>2311.7</v>
      </c>
      <c r="O61" s="76">
        <f t="shared" si="5"/>
        <v>0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</row>
    <row r="62" spans="1:61" ht="29.25" customHeight="1">
      <c r="A62" s="43"/>
      <c r="B62" s="58" t="s">
        <v>228</v>
      </c>
      <c r="C62" s="318">
        <v>0</v>
      </c>
      <c r="D62" s="318">
        <v>0</v>
      </c>
      <c r="E62" s="318">
        <v>0</v>
      </c>
      <c r="F62" s="318">
        <v>0</v>
      </c>
      <c r="G62" s="71">
        <v>4000</v>
      </c>
      <c r="H62" s="318">
        <v>0</v>
      </c>
      <c r="I62" s="71">
        <v>0</v>
      </c>
      <c r="J62" s="314">
        <v>4000</v>
      </c>
      <c r="K62" s="21"/>
      <c r="L62" s="21"/>
      <c r="M62" s="243">
        <f t="shared" si="3"/>
        <v>0</v>
      </c>
      <c r="N62" s="32">
        <f t="shared" si="4"/>
        <v>4000</v>
      </c>
      <c r="O62" s="76">
        <f t="shared" si="5"/>
        <v>0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</row>
    <row r="63" spans="1:61" ht="53.25" customHeight="1">
      <c r="A63" s="43" t="s">
        <v>134</v>
      </c>
      <c r="B63" s="168" t="s">
        <v>172</v>
      </c>
      <c r="C63" s="265"/>
      <c r="D63" s="265"/>
      <c r="E63" s="265"/>
      <c r="F63" s="265"/>
      <c r="G63" s="265">
        <v>4000</v>
      </c>
      <c r="H63" s="265"/>
      <c r="I63" s="265"/>
      <c r="J63" s="316">
        <v>4000</v>
      </c>
      <c r="K63" s="70"/>
      <c r="L63" s="70"/>
      <c r="M63" s="243">
        <f t="shared" si="3"/>
        <v>0</v>
      </c>
      <c r="N63" s="32">
        <f t="shared" si="4"/>
        <v>4000</v>
      </c>
      <c r="O63" s="76">
        <f t="shared" si="5"/>
        <v>0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</row>
    <row r="64" spans="1:61" ht="39" customHeight="1">
      <c r="A64" s="45"/>
      <c r="B64" s="264" t="s">
        <v>317</v>
      </c>
      <c r="C64" s="71">
        <v>250</v>
      </c>
      <c r="D64" s="315"/>
      <c r="E64" s="315"/>
      <c r="F64" s="71">
        <v>250</v>
      </c>
      <c r="G64" s="265"/>
      <c r="H64" s="265"/>
      <c r="I64" s="265"/>
      <c r="J64" s="314">
        <v>250</v>
      </c>
      <c r="K64" s="21"/>
      <c r="L64" s="21"/>
      <c r="M64" s="243">
        <f t="shared" si="3"/>
        <v>-250</v>
      </c>
      <c r="N64" s="32">
        <f t="shared" si="4"/>
        <v>250</v>
      </c>
      <c r="O64" s="76">
        <f t="shared" si="5"/>
        <v>0</v>
      </c>
      <c r="P64" s="57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</row>
    <row r="65" spans="1:61" ht="27" customHeight="1">
      <c r="A65" s="45" t="s">
        <v>108</v>
      </c>
      <c r="B65" s="168" t="s">
        <v>170</v>
      </c>
      <c r="C65" s="265">
        <v>250</v>
      </c>
      <c r="D65" s="315"/>
      <c r="E65" s="315"/>
      <c r="F65" s="265">
        <v>250</v>
      </c>
      <c r="G65" s="265"/>
      <c r="H65" s="265"/>
      <c r="I65" s="265"/>
      <c r="J65" s="316">
        <v>250</v>
      </c>
      <c r="K65" s="70"/>
      <c r="L65" s="70"/>
      <c r="M65" s="243">
        <f t="shared" si="3"/>
        <v>-250</v>
      </c>
      <c r="N65" s="32">
        <f t="shared" si="4"/>
        <v>250</v>
      </c>
      <c r="O65" s="76">
        <f t="shared" si="5"/>
        <v>0</v>
      </c>
      <c r="P65" s="57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</row>
    <row r="66" spans="1:61" s="18" customFormat="1" ht="16.5" customHeight="1">
      <c r="A66" s="42"/>
      <c r="B66" s="39" t="s">
        <v>211</v>
      </c>
      <c r="C66" s="71">
        <v>3605784.3</v>
      </c>
      <c r="D66" s="318">
        <v>0</v>
      </c>
      <c r="E66" s="318">
        <v>0</v>
      </c>
      <c r="F66" s="71">
        <v>3605784.3</v>
      </c>
      <c r="G66" s="71">
        <v>58628.3</v>
      </c>
      <c r="H66" s="318">
        <v>0</v>
      </c>
      <c r="I66" s="71" t="e">
        <v>#REF!</v>
      </c>
      <c r="J66" s="314">
        <v>3664412.6</v>
      </c>
      <c r="K66" s="21"/>
      <c r="L66" s="21">
        <f>SUM(L67:L83)</f>
        <v>3377188.7</v>
      </c>
      <c r="M66" s="243">
        <f t="shared" si="3"/>
        <v>-228595.59999999963</v>
      </c>
      <c r="N66" s="32">
        <f t="shared" si="4"/>
        <v>3664412.5999999996</v>
      </c>
      <c r="O66" s="76">
        <f t="shared" si="5"/>
        <v>0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</row>
    <row r="67" spans="1:61" ht="35.25" customHeight="1">
      <c r="A67" s="43" t="s">
        <v>118</v>
      </c>
      <c r="B67" s="168" t="s">
        <v>169</v>
      </c>
      <c r="C67" s="315">
        <v>0</v>
      </c>
      <c r="D67" s="265"/>
      <c r="E67" s="265"/>
      <c r="F67" s="265"/>
      <c r="G67" s="265">
        <v>4615.7</v>
      </c>
      <c r="H67" s="265"/>
      <c r="I67" s="265"/>
      <c r="J67" s="316">
        <v>4615.7</v>
      </c>
      <c r="K67" s="70"/>
      <c r="L67" s="70"/>
      <c r="M67" s="243">
        <f t="shared" si="3"/>
        <v>0</v>
      </c>
      <c r="N67" s="32">
        <f t="shared" si="4"/>
        <v>4615.7</v>
      </c>
      <c r="O67" s="76">
        <f t="shared" si="5"/>
        <v>0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</row>
    <row r="68" spans="1:61" ht="27" customHeight="1">
      <c r="A68" s="45" t="s">
        <v>108</v>
      </c>
      <c r="B68" s="168" t="s">
        <v>170</v>
      </c>
      <c r="C68" s="265">
        <v>228595.6</v>
      </c>
      <c r="D68" s="265"/>
      <c r="E68" s="265"/>
      <c r="F68" s="265">
        <v>228595.6</v>
      </c>
      <c r="G68" s="265"/>
      <c r="H68" s="265"/>
      <c r="I68" s="265"/>
      <c r="J68" s="316">
        <v>228595.6</v>
      </c>
      <c r="K68" s="70"/>
      <c r="L68" s="70"/>
      <c r="M68" s="243">
        <f t="shared" si="3"/>
        <v>-228595.6</v>
      </c>
      <c r="N68" s="32">
        <f t="shared" si="4"/>
        <v>228595.6</v>
      </c>
      <c r="O68" s="76">
        <f t="shared" si="5"/>
        <v>0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</row>
    <row r="69" spans="1:61" ht="40.5" customHeight="1">
      <c r="A69" s="45"/>
      <c r="B69" s="168" t="s">
        <v>366</v>
      </c>
      <c r="C69" s="265">
        <v>173000</v>
      </c>
      <c r="D69" s="265"/>
      <c r="E69" s="265"/>
      <c r="F69" s="265">
        <v>173000</v>
      </c>
      <c r="G69" s="265"/>
      <c r="H69" s="265"/>
      <c r="I69" s="265"/>
      <c r="J69" s="316"/>
      <c r="K69" s="70"/>
      <c r="L69" s="70"/>
      <c r="M69" s="243"/>
      <c r="N69" s="32"/>
      <c r="O69" s="76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</row>
    <row r="70" spans="1:61" ht="63.75">
      <c r="A70" s="43" t="s">
        <v>140</v>
      </c>
      <c r="B70" s="168" t="s">
        <v>172</v>
      </c>
      <c r="C70" s="315">
        <v>0</v>
      </c>
      <c r="D70" s="265"/>
      <c r="E70" s="265"/>
      <c r="F70" s="265"/>
      <c r="G70" s="265">
        <v>49375.5</v>
      </c>
      <c r="H70" s="265"/>
      <c r="I70" s="265"/>
      <c r="J70" s="316">
        <v>49375.5</v>
      </c>
      <c r="K70" s="70"/>
      <c r="L70" s="70"/>
      <c r="M70" s="243">
        <f t="shared" si="3"/>
        <v>0</v>
      </c>
      <c r="N70" s="32">
        <f t="shared" si="4"/>
        <v>49375.5</v>
      </c>
      <c r="O70" s="76">
        <f t="shared" si="5"/>
        <v>0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</row>
    <row r="71" spans="1:61" ht="17.25" customHeight="1">
      <c r="A71" s="45" t="s">
        <v>139</v>
      </c>
      <c r="B71" s="168" t="s">
        <v>173</v>
      </c>
      <c r="C71" s="265">
        <v>10000</v>
      </c>
      <c r="D71" s="265"/>
      <c r="E71" s="265"/>
      <c r="F71" s="265">
        <v>10000</v>
      </c>
      <c r="G71" s="265"/>
      <c r="H71" s="265"/>
      <c r="I71" s="265"/>
      <c r="J71" s="316">
        <v>10000</v>
      </c>
      <c r="K71" s="70"/>
      <c r="L71" s="70">
        <v>10000</v>
      </c>
      <c r="M71" s="243">
        <f t="shared" si="3"/>
        <v>0</v>
      </c>
      <c r="N71" s="32">
        <f t="shared" si="4"/>
        <v>10000</v>
      </c>
      <c r="O71" s="76">
        <f t="shared" si="5"/>
        <v>0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</row>
    <row r="72" spans="1:15" s="18" customFormat="1" ht="25.5">
      <c r="A72" s="45" t="s">
        <v>136</v>
      </c>
      <c r="B72" s="211" t="s">
        <v>17</v>
      </c>
      <c r="C72" s="265">
        <v>61927.5</v>
      </c>
      <c r="D72" s="71"/>
      <c r="E72" s="71"/>
      <c r="F72" s="265">
        <v>61927.5</v>
      </c>
      <c r="G72" s="71"/>
      <c r="H72" s="71"/>
      <c r="I72" s="71"/>
      <c r="J72" s="316">
        <v>61927.5</v>
      </c>
      <c r="K72" s="108"/>
      <c r="L72" s="108">
        <v>61927.5</v>
      </c>
      <c r="M72" s="243">
        <f t="shared" si="3"/>
        <v>0</v>
      </c>
      <c r="N72" s="32">
        <f t="shared" si="4"/>
        <v>61927.5</v>
      </c>
      <c r="O72" s="76">
        <f t="shared" si="5"/>
        <v>0</v>
      </c>
    </row>
    <row r="73" spans="1:61" ht="54.75" customHeight="1">
      <c r="A73" s="45" t="s">
        <v>111</v>
      </c>
      <c r="B73" s="175" t="s">
        <v>307</v>
      </c>
      <c r="C73" s="265">
        <v>19616.7</v>
      </c>
      <c r="D73" s="265"/>
      <c r="E73" s="265"/>
      <c r="F73" s="265">
        <v>19616.7</v>
      </c>
      <c r="G73" s="265"/>
      <c r="H73" s="265"/>
      <c r="I73" s="265"/>
      <c r="J73" s="316">
        <v>19616.7</v>
      </c>
      <c r="K73" s="70"/>
      <c r="L73" s="70">
        <v>19616.7</v>
      </c>
      <c r="M73" s="243">
        <f t="shared" si="3"/>
        <v>0</v>
      </c>
      <c r="N73" s="32">
        <f t="shared" si="4"/>
        <v>19616.7</v>
      </c>
      <c r="O73" s="76">
        <f t="shared" si="5"/>
        <v>0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</row>
    <row r="74" spans="1:61" ht="50.25" customHeight="1">
      <c r="A74" s="45" t="s">
        <v>91</v>
      </c>
      <c r="B74" s="47" t="s">
        <v>178</v>
      </c>
      <c r="C74" s="265">
        <v>2201622.7</v>
      </c>
      <c r="D74" s="71"/>
      <c r="E74" s="71"/>
      <c r="F74" s="265">
        <v>2201622.7</v>
      </c>
      <c r="G74" s="71"/>
      <c r="H74" s="71"/>
      <c r="I74" s="71"/>
      <c r="J74" s="316">
        <v>2201622.7</v>
      </c>
      <c r="K74" s="108"/>
      <c r="L74" s="108">
        <v>2201622.7</v>
      </c>
      <c r="M74" s="243">
        <f t="shared" si="3"/>
        <v>0</v>
      </c>
      <c r="N74" s="32">
        <f t="shared" si="4"/>
        <v>2201622.7</v>
      </c>
      <c r="O74" s="76">
        <f t="shared" si="5"/>
        <v>0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15" s="18" customFormat="1" ht="78" customHeight="1">
      <c r="A75" s="45" t="s">
        <v>102</v>
      </c>
      <c r="B75" s="176" t="s">
        <v>179</v>
      </c>
      <c r="C75" s="265">
        <v>815778.9</v>
      </c>
      <c r="D75" s="265"/>
      <c r="E75" s="265"/>
      <c r="F75" s="319">
        <v>815778.9</v>
      </c>
      <c r="G75" s="265"/>
      <c r="H75" s="266"/>
      <c r="I75" s="266"/>
      <c r="J75" s="267">
        <v>815778.9</v>
      </c>
      <c r="K75" s="268"/>
      <c r="L75" s="268">
        <v>815778.9</v>
      </c>
      <c r="M75" s="243">
        <f t="shared" si="3"/>
        <v>0</v>
      </c>
      <c r="N75" s="32">
        <f t="shared" si="4"/>
        <v>815778.9</v>
      </c>
      <c r="O75" s="76">
        <f t="shared" si="5"/>
        <v>0</v>
      </c>
    </row>
    <row r="76" spans="1:15" s="18" customFormat="1" ht="110.25" customHeight="1">
      <c r="A76" s="45" t="s">
        <v>103</v>
      </c>
      <c r="B76" s="153" t="s">
        <v>180</v>
      </c>
      <c r="C76" s="265">
        <v>179074.7</v>
      </c>
      <c r="D76" s="265"/>
      <c r="E76" s="265"/>
      <c r="F76" s="265">
        <v>179074.7</v>
      </c>
      <c r="G76" s="265"/>
      <c r="H76" s="265"/>
      <c r="I76" s="265"/>
      <c r="J76" s="316">
        <v>179074.7</v>
      </c>
      <c r="K76" s="70"/>
      <c r="L76" s="70">
        <v>179074.7</v>
      </c>
      <c r="M76" s="243">
        <f t="shared" si="3"/>
        <v>0</v>
      </c>
      <c r="N76" s="32">
        <f t="shared" si="4"/>
        <v>179074.7</v>
      </c>
      <c r="O76" s="76">
        <f t="shared" si="5"/>
        <v>0</v>
      </c>
    </row>
    <row r="77" spans="1:15" s="18" customFormat="1" ht="41.25" customHeight="1">
      <c r="A77" s="63" t="s">
        <v>104</v>
      </c>
      <c r="B77" s="46" t="s">
        <v>181</v>
      </c>
      <c r="C77" s="265">
        <v>71572.8</v>
      </c>
      <c r="D77" s="320"/>
      <c r="E77" s="320"/>
      <c r="F77" s="319">
        <v>71572.8</v>
      </c>
      <c r="G77" s="320"/>
      <c r="H77" s="320"/>
      <c r="I77" s="320"/>
      <c r="J77" s="321">
        <v>71572.8</v>
      </c>
      <c r="K77" s="70"/>
      <c r="L77" s="70">
        <v>71572.8</v>
      </c>
      <c r="M77" s="243">
        <f t="shared" si="3"/>
        <v>0</v>
      </c>
      <c r="N77" s="32">
        <f t="shared" si="4"/>
        <v>71572.8</v>
      </c>
      <c r="O77" s="76">
        <f t="shared" si="5"/>
        <v>0</v>
      </c>
    </row>
    <row r="78" spans="1:15" s="18" customFormat="1" ht="57" customHeight="1">
      <c r="A78" s="63"/>
      <c r="B78" s="168" t="s">
        <v>236</v>
      </c>
      <c r="C78" s="265">
        <v>2714.5</v>
      </c>
      <c r="D78" s="320"/>
      <c r="E78" s="320"/>
      <c r="F78" s="322">
        <v>2714.5</v>
      </c>
      <c r="G78" s="320"/>
      <c r="H78" s="320"/>
      <c r="I78" s="320"/>
      <c r="J78" s="321">
        <v>2714.5</v>
      </c>
      <c r="K78" s="70"/>
      <c r="L78" s="70">
        <v>2714.5</v>
      </c>
      <c r="M78" s="243">
        <f t="shared" si="3"/>
        <v>0</v>
      </c>
      <c r="N78" s="32">
        <f t="shared" si="4"/>
        <v>2714.5</v>
      </c>
      <c r="O78" s="76">
        <f t="shared" si="5"/>
        <v>0</v>
      </c>
    </row>
    <row r="79" spans="1:15" s="18" customFormat="1" ht="92.25" customHeight="1">
      <c r="A79" s="63" t="s">
        <v>142</v>
      </c>
      <c r="B79" s="105" t="s">
        <v>174</v>
      </c>
      <c r="C79" s="315">
        <v>0</v>
      </c>
      <c r="D79" s="315"/>
      <c r="E79" s="315"/>
      <c r="F79" s="323"/>
      <c r="G79" s="265">
        <v>2648.3</v>
      </c>
      <c r="H79" s="265"/>
      <c r="I79" s="265"/>
      <c r="J79" s="316">
        <v>2648.3</v>
      </c>
      <c r="K79" s="108"/>
      <c r="L79" s="108"/>
      <c r="M79" s="243">
        <f t="shared" si="3"/>
        <v>0</v>
      </c>
      <c r="N79" s="32">
        <f t="shared" si="4"/>
        <v>2648.3</v>
      </c>
      <c r="O79" s="76">
        <f t="shared" si="5"/>
        <v>0</v>
      </c>
    </row>
    <row r="80" spans="1:15" s="18" customFormat="1" ht="41.25" customHeight="1">
      <c r="A80" s="355" t="s">
        <v>101</v>
      </c>
      <c r="B80" s="46" t="s">
        <v>258</v>
      </c>
      <c r="C80" s="315">
        <v>0</v>
      </c>
      <c r="D80" s="315"/>
      <c r="E80" s="315"/>
      <c r="F80" s="315">
        <v>0</v>
      </c>
      <c r="G80" s="265">
        <v>1988.8</v>
      </c>
      <c r="H80" s="265"/>
      <c r="I80" s="265"/>
      <c r="J80" s="316">
        <v>1988.8</v>
      </c>
      <c r="K80" s="108"/>
      <c r="L80" s="108"/>
      <c r="M80" s="243">
        <f t="shared" si="3"/>
        <v>0</v>
      </c>
      <c r="N80" s="32">
        <f t="shared" si="4"/>
        <v>1988.8</v>
      </c>
      <c r="O80" s="76">
        <f t="shared" si="5"/>
        <v>0</v>
      </c>
    </row>
    <row r="81" spans="1:15" s="18" customFormat="1" ht="27" customHeight="1">
      <c r="A81" s="356"/>
      <c r="B81" s="46" t="s">
        <v>259</v>
      </c>
      <c r="C81" s="315">
        <v>0</v>
      </c>
      <c r="D81" s="265"/>
      <c r="E81" s="265"/>
      <c r="F81" s="265"/>
      <c r="G81" s="265">
        <v>1988.8</v>
      </c>
      <c r="H81" s="265"/>
      <c r="I81" s="265"/>
      <c r="J81" s="316">
        <v>1988.8</v>
      </c>
      <c r="K81" s="70"/>
      <c r="L81" s="70"/>
      <c r="M81" s="243">
        <f t="shared" si="3"/>
        <v>0</v>
      </c>
      <c r="N81" s="32">
        <f t="shared" si="4"/>
        <v>1988.8</v>
      </c>
      <c r="O81" s="76">
        <f t="shared" si="5"/>
        <v>0</v>
      </c>
    </row>
    <row r="82" spans="1:15" s="18" customFormat="1" ht="75.75" customHeight="1">
      <c r="A82" s="45" t="s">
        <v>137</v>
      </c>
      <c r="B82" s="170" t="s">
        <v>316</v>
      </c>
      <c r="C82" s="265">
        <v>14012.8</v>
      </c>
      <c r="D82" s="265"/>
      <c r="E82" s="265"/>
      <c r="F82" s="265">
        <v>14012.8</v>
      </c>
      <c r="G82" s="265"/>
      <c r="H82" s="265"/>
      <c r="I82" s="265"/>
      <c r="J82" s="316">
        <v>14012.8</v>
      </c>
      <c r="K82" s="108"/>
      <c r="L82" s="108">
        <f>14012.8</f>
        <v>14012.8</v>
      </c>
      <c r="M82" s="243">
        <f t="shared" si="3"/>
        <v>0</v>
      </c>
      <c r="N82" s="32">
        <f t="shared" si="4"/>
        <v>14012.8</v>
      </c>
      <c r="O82" s="76">
        <f t="shared" si="5"/>
        <v>0</v>
      </c>
    </row>
    <row r="83" spans="1:15" s="18" customFormat="1" ht="51.75" customHeight="1">
      <c r="A83" s="45" t="s">
        <v>126</v>
      </c>
      <c r="B83" s="46" t="s">
        <v>22</v>
      </c>
      <c r="C83" s="265">
        <v>868.1</v>
      </c>
      <c r="D83" s="265"/>
      <c r="E83" s="265"/>
      <c r="F83" s="265">
        <v>868.1</v>
      </c>
      <c r="G83" s="265"/>
      <c r="H83" s="265"/>
      <c r="I83" s="265"/>
      <c r="J83" s="316">
        <v>868.1</v>
      </c>
      <c r="K83" s="70"/>
      <c r="L83" s="70">
        <v>868.1</v>
      </c>
      <c r="M83" s="243">
        <f t="shared" si="3"/>
        <v>0</v>
      </c>
      <c r="N83" s="32">
        <f t="shared" si="4"/>
        <v>868.1</v>
      </c>
      <c r="O83" s="76">
        <f t="shared" si="5"/>
        <v>0</v>
      </c>
    </row>
    <row r="84" spans="1:61" s="18" customFormat="1" ht="21" customHeight="1" thickBot="1">
      <c r="A84" s="358" t="s">
        <v>177</v>
      </c>
      <c r="B84" s="359"/>
      <c r="C84" s="59">
        <v>6116067.6</v>
      </c>
      <c r="D84" s="59">
        <v>993166.5</v>
      </c>
      <c r="E84" s="59">
        <v>251961.2</v>
      </c>
      <c r="F84" s="59">
        <v>4870939.9</v>
      </c>
      <c r="G84" s="59">
        <v>253624</v>
      </c>
      <c r="H84" s="59">
        <v>59200</v>
      </c>
      <c r="I84" s="59" t="e">
        <v>#REF!</v>
      </c>
      <c r="J84" s="59">
        <v>6369691.6</v>
      </c>
      <c r="K84" s="21"/>
      <c r="L84" s="21"/>
      <c r="M84" s="243">
        <f t="shared" si="3"/>
        <v>-4870939.9</v>
      </c>
      <c r="N84" s="32">
        <f t="shared" si="4"/>
        <v>6369691.6</v>
      </c>
      <c r="O84" s="76">
        <f t="shared" si="5"/>
        <v>0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</row>
    <row r="85" spans="1:61" s="7" customFormat="1" ht="12.75">
      <c r="A85" s="60"/>
      <c r="B85" s="61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243"/>
      <c r="N85" s="77"/>
      <c r="O85" s="67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3:15" ht="12.75"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243"/>
      <c r="N86" s="78"/>
      <c r="O86" s="68"/>
    </row>
    <row r="87" spans="3:14" ht="12.75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44"/>
      <c r="N87" s="3"/>
    </row>
    <row r="88" spans="2:13" ht="12.75">
      <c r="B88" s="65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44"/>
    </row>
    <row r="89" spans="3:13" ht="15">
      <c r="C89" s="108"/>
      <c r="D89" s="107"/>
      <c r="E89" s="107"/>
      <c r="F89" s="107"/>
      <c r="G89" s="107"/>
      <c r="H89" s="107"/>
      <c r="I89" s="107"/>
      <c r="J89" s="107"/>
      <c r="K89" s="107"/>
      <c r="L89" s="107"/>
      <c r="M89" s="245"/>
    </row>
    <row r="90" spans="3:13" ht="12.7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246"/>
    </row>
    <row r="91" spans="3:13" ht="12.7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247"/>
    </row>
    <row r="92" spans="2:14" ht="12.75">
      <c r="B92" s="6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248"/>
      <c r="N92" s="57"/>
    </row>
    <row r="93" spans="3:14" ht="12.75">
      <c r="C93" s="57"/>
      <c r="D93" s="23"/>
      <c r="E93" s="23"/>
      <c r="F93" s="23"/>
      <c r="G93" s="23"/>
      <c r="H93" s="23"/>
      <c r="I93" s="23"/>
      <c r="J93" s="23"/>
      <c r="K93" s="23"/>
      <c r="L93" s="23"/>
      <c r="M93" s="244"/>
      <c r="N93" s="57"/>
    </row>
    <row r="94" spans="3:13" ht="12.7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247"/>
    </row>
    <row r="95" ht="12.75">
      <c r="C95" s="26"/>
    </row>
    <row r="96" spans="2:13" ht="12.75">
      <c r="B96" s="65"/>
      <c r="C96" s="32"/>
      <c r="F96" s="24"/>
      <c r="J96" s="23"/>
      <c r="K96" s="23"/>
      <c r="L96" s="23"/>
      <c r="M96" s="244"/>
    </row>
    <row r="97" ht="12.75">
      <c r="C97" s="32"/>
    </row>
    <row r="98" ht="12.75">
      <c r="C98" s="26"/>
    </row>
    <row r="99" ht="12.75">
      <c r="C99" s="26"/>
    </row>
    <row r="100" ht="12.75">
      <c r="C100" s="26"/>
    </row>
    <row r="101" ht="12.75">
      <c r="C101" s="26"/>
    </row>
    <row r="102" ht="12.75">
      <c r="C102" s="26"/>
    </row>
    <row r="103" ht="12.75">
      <c r="C103" s="26"/>
    </row>
    <row r="104" ht="12.75">
      <c r="C104" s="26"/>
    </row>
    <row r="105" ht="12.75">
      <c r="C105" s="26"/>
    </row>
    <row r="106" ht="12.75">
      <c r="C106" s="26"/>
    </row>
    <row r="107" ht="12.75">
      <c r="C107" s="26"/>
    </row>
    <row r="108" ht="12.75">
      <c r="C108" s="26"/>
    </row>
    <row r="109" ht="12.75">
      <c r="C109" s="26"/>
    </row>
    <row r="110" ht="12.75">
      <c r="C110" s="26"/>
    </row>
    <row r="111" ht="12.75">
      <c r="C111" s="26"/>
    </row>
    <row r="112" ht="12.75">
      <c r="C112" s="26"/>
    </row>
    <row r="113" ht="12.75">
      <c r="C113" s="26"/>
    </row>
    <row r="114" ht="12.75">
      <c r="C114" s="26"/>
    </row>
    <row r="115" ht="12.75">
      <c r="C115" s="26"/>
    </row>
    <row r="116" ht="12.75">
      <c r="C116" s="26"/>
    </row>
    <row r="117" ht="12.75">
      <c r="C117" s="26"/>
    </row>
    <row r="118" ht="12.75">
      <c r="C118" s="26"/>
    </row>
    <row r="119" ht="12.75">
      <c r="C119" s="26"/>
    </row>
    <row r="120" ht="12.75">
      <c r="C120" s="26"/>
    </row>
    <row r="121" ht="12.75">
      <c r="C121" s="26"/>
    </row>
    <row r="122" ht="12.75">
      <c r="C122" s="26"/>
    </row>
    <row r="123" ht="12.75">
      <c r="C123" s="26"/>
    </row>
    <row r="124" ht="12.75">
      <c r="C124" s="26"/>
    </row>
    <row r="125" ht="12.75">
      <c r="C125" s="26"/>
    </row>
    <row r="126" ht="12.75">
      <c r="C126" s="26"/>
    </row>
    <row r="127" ht="12.75">
      <c r="C127" s="26"/>
    </row>
    <row r="128" ht="12.75">
      <c r="C128" s="26"/>
    </row>
    <row r="129" ht="12.75">
      <c r="C129" s="26"/>
    </row>
    <row r="130" ht="12.75">
      <c r="C130" s="26"/>
    </row>
    <row r="131" ht="12.75">
      <c r="C131" s="26"/>
    </row>
    <row r="132" ht="12.75">
      <c r="C132" s="26"/>
    </row>
    <row r="133" ht="12.75">
      <c r="C133" s="26"/>
    </row>
    <row r="134" ht="12.75">
      <c r="C134" s="26"/>
    </row>
    <row r="135" ht="12.75">
      <c r="C135" s="26"/>
    </row>
    <row r="136" ht="12.75">
      <c r="C136" s="26"/>
    </row>
    <row r="137" ht="12.75">
      <c r="C137" s="26"/>
    </row>
    <row r="138" ht="12.75">
      <c r="C138" s="26"/>
    </row>
    <row r="139" ht="12.75">
      <c r="C139" s="26"/>
    </row>
    <row r="140" ht="12.75">
      <c r="C140" s="26"/>
    </row>
    <row r="141" ht="12.75">
      <c r="C141" s="26"/>
    </row>
    <row r="142" ht="12.75">
      <c r="C142" s="26"/>
    </row>
    <row r="143" ht="12.75">
      <c r="C143" s="26"/>
    </row>
    <row r="144" ht="12.75">
      <c r="C144" s="26"/>
    </row>
    <row r="145" ht="12.75">
      <c r="C145" s="26"/>
    </row>
    <row r="146" ht="12.75">
      <c r="C146" s="26"/>
    </row>
    <row r="147" ht="12.75">
      <c r="C147" s="26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ht="12.75">
      <c r="C153" s="26"/>
    </row>
    <row r="154" ht="12.75">
      <c r="C154" s="26"/>
    </row>
    <row r="155" ht="12.75">
      <c r="C155" s="26"/>
    </row>
    <row r="156" ht="12.75">
      <c r="C156" s="26"/>
    </row>
    <row r="157" ht="12.75">
      <c r="C157" s="26"/>
    </row>
    <row r="158" ht="12.75">
      <c r="C158" s="26"/>
    </row>
    <row r="159" ht="12.75">
      <c r="C159" s="26"/>
    </row>
    <row r="160" ht="12.75">
      <c r="C160" s="26"/>
    </row>
    <row r="161" ht="12.75">
      <c r="C161" s="26"/>
    </row>
    <row r="162" ht="12.75">
      <c r="C162" s="26"/>
    </row>
    <row r="163" ht="12.75">
      <c r="C163" s="26"/>
    </row>
    <row r="164" ht="12.75">
      <c r="C164" s="26"/>
    </row>
    <row r="165" ht="12.75">
      <c r="C165" s="26"/>
    </row>
    <row r="166" ht="12.75">
      <c r="C166" s="26"/>
    </row>
    <row r="167" ht="12.75">
      <c r="C167" s="26"/>
    </row>
    <row r="168" ht="12.75">
      <c r="C168" s="26"/>
    </row>
    <row r="169" ht="12.75">
      <c r="C169" s="26"/>
    </row>
    <row r="170" ht="12.75">
      <c r="C170" s="26"/>
    </row>
    <row r="171" ht="12.75">
      <c r="C171" s="26"/>
    </row>
    <row r="172" ht="12.75">
      <c r="C172" s="26"/>
    </row>
    <row r="173" ht="12.75">
      <c r="C173" s="26"/>
    </row>
    <row r="174" ht="12.75">
      <c r="C174" s="26"/>
    </row>
    <row r="175" ht="12.75">
      <c r="C175" s="26"/>
    </row>
    <row r="176" ht="12.75">
      <c r="C176" s="26"/>
    </row>
    <row r="177" ht="12.75">
      <c r="C177" s="26"/>
    </row>
    <row r="178" ht="12.75">
      <c r="C178" s="26"/>
    </row>
    <row r="179" ht="12.75">
      <c r="C179" s="26"/>
    </row>
    <row r="180" ht="12.75">
      <c r="C180" s="26"/>
    </row>
    <row r="181" ht="12.75">
      <c r="C181" s="26"/>
    </row>
    <row r="182" ht="12.75">
      <c r="C182" s="26"/>
    </row>
    <row r="183" ht="12.75">
      <c r="C183" s="26"/>
    </row>
    <row r="184" ht="12.75">
      <c r="C184" s="26"/>
    </row>
    <row r="185" ht="12.75">
      <c r="C185" s="26"/>
    </row>
    <row r="186" ht="12.75">
      <c r="C186" s="26"/>
    </row>
    <row r="187" ht="12.75">
      <c r="C187" s="26"/>
    </row>
    <row r="188" ht="12.75">
      <c r="C188" s="26"/>
    </row>
    <row r="189" ht="12.75">
      <c r="C189" s="26"/>
    </row>
    <row r="190" ht="12.75">
      <c r="C190" s="26"/>
    </row>
    <row r="191" ht="12.75">
      <c r="C191" s="26"/>
    </row>
    <row r="192" ht="12.75">
      <c r="C192" s="26"/>
    </row>
    <row r="193" ht="12.75">
      <c r="C193" s="26"/>
    </row>
    <row r="194" ht="12.75">
      <c r="C194" s="26"/>
    </row>
    <row r="195" ht="12.75">
      <c r="C195" s="26"/>
    </row>
    <row r="196" ht="12.75">
      <c r="C196" s="26"/>
    </row>
    <row r="197" ht="12.75">
      <c r="C197" s="26"/>
    </row>
    <row r="198" ht="12.75">
      <c r="C198" s="26"/>
    </row>
    <row r="199" ht="12.75">
      <c r="C199" s="26"/>
    </row>
    <row r="200" ht="12.75">
      <c r="C200" s="26"/>
    </row>
    <row r="201" ht="12.75">
      <c r="C201" s="26"/>
    </row>
    <row r="202" ht="12.75">
      <c r="C202" s="26"/>
    </row>
    <row r="203" ht="12.75">
      <c r="C203" s="26"/>
    </row>
    <row r="204" ht="12.75">
      <c r="C204" s="26"/>
    </row>
    <row r="205" ht="12.75">
      <c r="C205" s="26"/>
    </row>
    <row r="206" ht="12.75">
      <c r="C206" s="26"/>
    </row>
    <row r="207" ht="12.75">
      <c r="C207" s="26"/>
    </row>
    <row r="208" ht="12.75">
      <c r="C208" s="26"/>
    </row>
    <row r="209" ht="12.75">
      <c r="C209" s="26"/>
    </row>
    <row r="210" ht="12.75">
      <c r="C210" s="26"/>
    </row>
    <row r="211" ht="12.75">
      <c r="C211" s="26"/>
    </row>
  </sheetData>
  <autoFilter ref="A14:BI86"/>
  <mergeCells count="17">
    <mergeCell ref="A84:B84"/>
    <mergeCell ref="F1:J1"/>
    <mergeCell ref="G11:I11"/>
    <mergeCell ref="A9:J9"/>
    <mergeCell ref="G10:J10"/>
    <mergeCell ref="A8:J8"/>
    <mergeCell ref="I12:I13"/>
    <mergeCell ref="J11:J13"/>
    <mergeCell ref="C12:C13"/>
    <mergeCell ref="A11:A13"/>
    <mergeCell ref="B11:B13"/>
    <mergeCell ref="C11:F11"/>
    <mergeCell ref="A80:A81"/>
    <mergeCell ref="F4:H4"/>
    <mergeCell ref="F5:H5"/>
    <mergeCell ref="G12:G13"/>
    <mergeCell ref="D12:F12"/>
  </mergeCells>
  <printOptions/>
  <pageMargins left="0.54" right="0.21" top="0.46" bottom="0.37" header="0" footer="0"/>
  <pageSetup fitToHeight="4" horizontalDpi="600" verticalDpi="600" orientation="portrait" paperSize="9" scale="70" r:id="rId1"/>
  <rowBreaks count="2" manualBreakCount="2">
    <brk id="40" max="9" man="1"/>
    <brk id="7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5"/>
  <sheetViews>
    <sheetView view="pageBreakPreview" zoomScale="75" zoomScaleNormal="75" zoomScaleSheetLayoutView="75" workbookViewId="0" topLeftCell="G1">
      <selection activeCell="R3" sqref="R3"/>
    </sheetView>
  </sheetViews>
  <sheetFormatPr defaultColWidth="9.00390625" defaultRowHeight="12.75"/>
  <cols>
    <col min="1" max="1" width="25.125" style="3" customWidth="1"/>
    <col min="2" max="2" width="15.25390625" style="3" customWidth="1"/>
    <col min="3" max="3" width="19.125" style="3" customWidth="1"/>
    <col min="4" max="4" width="16.25390625" style="3" customWidth="1"/>
    <col min="5" max="5" width="26.75390625" style="3" customWidth="1"/>
    <col min="6" max="6" width="12.00390625" style="3" customWidth="1"/>
    <col min="7" max="7" width="10.625" style="3" customWidth="1"/>
    <col min="8" max="9" width="9.125" style="3" customWidth="1"/>
    <col min="10" max="10" width="21.625" style="3" customWidth="1"/>
    <col min="11" max="11" width="19.00390625" style="3" customWidth="1"/>
    <col min="12" max="12" width="16.125" style="3" customWidth="1"/>
    <col min="13" max="13" width="14.75390625" style="3" customWidth="1"/>
    <col min="14" max="14" width="16.625" style="3" customWidth="1"/>
    <col min="15" max="15" width="14.375" style="3" customWidth="1"/>
    <col min="16" max="17" width="15.875" style="3" customWidth="1"/>
    <col min="18" max="18" width="19.875" style="3" customWidth="1"/>
    <col min="19" max="19" width="11.375" style="3" customWidth="1"/>
    <col min="20" max="20" width="14.75390625" style="80" customWidth="1"/>
    <col min="21" max="21" width="14.125" style="3" customWidth="1"/>
    <col min="22" max="22" width="7.875" style="3" customWidth="1"/>
    <col min="23" max="23" width="15.375" style="3" customWidth="1"/>
    <col min="24" max="16384" width="7.875" style="3" customWidth="1"/>
  </cols>
  <sheetData>
    <row r="1" spans="18:20" ht="15.75">
      <c r="R1" s="109" t="s">
        <v>212</v>
      </c>
      <c r="T1" s="3"/>
    </row>
    <row r="2" spans="18:20" ht="15.75">
      <c r="R2" s="342" t="s">
        <v>183</v>
      </c>
      <c r="S2" s="342"/>
      <c r="T2" s="342"/>
    </row>
    <row r="3" spans="18:20" ht="14.25" customHeight="1">
      <c r="R3" s="167" t="s">
        <v>384</v>
      </c>
      <c r="T3" s="3"/>
    </row>
    <row r="4" spans="1:19" ht="23.25" customHeight="1">
      <c r="A4" s="383" t="s">
        <v>290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81"/>
      <c r="Q4" s="81"/>
      <c r="R4" s="81"/>
      <c r="S4" s="81"/>
    </row>
    <row r="5" spans="1:20" ht="12.75" customHeight="1" thickBot="1">
      <c r="A5" s="82"/>
      <c r="B5" s="82"/>
      <c r="C5" s="82"/>
      <c r="D5" s="82"/>
      <c r="E5" s="82"/>
      <c r="F5" s="82"/>
      <c r="G5" s="82"/>
      <c r="H5" s="82"/>
      <c r="I5" s="82"/>
      <c r="K5" s="83"/>
      <c r="L5" s="177"/>
      <c r="M5" s="82"/>
      <c r="N5" s="82"/>
      <c r="O5" s="82"/>
      <c r="P5" s="82"/>
      <c r="Q5" s="82"/>
      <c r="R5" s="82"/>
      <c r="S5" s="82"/>
      <c r="T5" s="177" t="s">
        <v>196</v>
      </c>
    </row>
    <row r="6" spans="1:20" s="111" customFormat="1" ht="30" customHeight="1" thickBot="1">
      <c r="A6" s="390" t="s">
        <v>231</v>
      </c>
      <c r="B6" s="397" t="s">
        <v>213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9"/>
      <c r="R6" s="251" t="s">
        <v>214</v>
      </c>
      <c r="S6" s="396" t="s">
        <v>18</v>
      </c>
      <c r="T6" s="384" t="s">
        <v>215</v>
      </c>
    </row>
    <row r="7" spans="1:20" s="111" customFormat="1" ht="19.5" customHeight="1" thickBot="1">
      <c r="A7" s="391"/>
      <c r="B7" s="395" t="s">
        <v>232</v>
      </c>
      <c r="C7" s="395" t="s">
        <v>216</v>
      </c>
      <c r="D7" s="395" t="s">
        <v>217</v>
      </c>
      <c r="E7" s="395" t="s">
        <v>373</v>
      </c>
      <c r="F7" s="387" t="s">
        <v>218</v>
      </c>
      <c r="G7" s="388"/>
      <c r="H7" s="388"/>
      <c r="I7" s="388"/>
      <c r="J7" s="389"/>
      <c r="K7" s="395" t="s">
        <v>286</v>
      </c>
      <c r="L7" s="393" t="s">
        <v>23</v>
      </c>
      <c r="M7" s="395" t="s">
        <v>234</v>
      </c>
      <c r="N7" s="395" t="s">
        <v>235</v>
      </c>
      <c r="O7" s="395" t="s">
        <v>237</v>
      </c>
      <c r="P7" s="395" t="s">
        <v>238</v>
      </c>
      <c r="Q7" s="395" t="s">
        <v>372</v>
      </c>
      <c r="R7" s="393" t="s">
        <v>239</v>
      </c>
      <c r="S7" s="395"/>
      <c r="T7" s="385"/>
    </row>
    <row r="8" spans="1:20" s="111" customFormat="1" ht="81.75" customHeight="1" thickBot="1">
      <c r="A8" s="391"/>
      <c r="B8" s="395"/>
      <c r="C8" s="395"/>
      <c r="D8" s="395"/>
      <c r="E8" s="395"/>
      <c r="F8" s="393" t="s">
        <v>252</v>
      </c>
      <c r="G8" s="400" t="s">
        <v>219</v>
      </c>
      <c r="H8" s="401"/>
      <c r="I8" s="393" t="s">
        <v>220</v>
      </c>
      <c r="J8" s="393" t="s">
        <v>233</v>
      </c>
      <c r="K8" s="395"/>
      <c r="L8" s="395"/>
      <c r="M8" s="395"/>
      <c r="N8" s="395"/>
      <c r="O8" s="395"/>
      <c r="P8" s="395"/>
      <c r="Q8" s="395"/>
      <c r="R8" s="395"/>
      <c r="S8" s="395"/>
      <c r="T8" s="385"/>
    </row>
    <row r="9" spans="1:20" s="111" customFormat="1" ht="270" customHeight="1" thickBot="1">
      <c r="A9" s="392"/>
      <c r="B9" s="394"/>
      <c r="C9" s="394"/>
      <c r="D9" s="394"/>
      <c r="E9" s="394"/>
      <c r="F9" s="394"/>
      <c r="G9" s="299" t="s">
        <v>221</v>
      </c>
      <c r="H9" s="299" t="s">
        <v>222</v>
      </c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86"/>
    </row>
    <row r="10" spans="1:22" s="84" customFormat="1" ht="15" customHeight="1">
      <c r="A10" s="294" t="s">
        <v>44</v>
      </c>
      <c r="B10" s="295">
        <v>418445.5</v>
      </c>
      <c r="C10" s="295">
        <v>156364.8</v>
      </c>
      <c r="D10" s="295">
        <v>13222.8</v>
      </c>
      <c r="E10" s="296">
        <v>80229</v>
      </c>
      <c r="F10" s="297">
        <v>75772</v>
      </c>
      <c r="G10" s="298"/>
      <c r="H10" s="297"/>
      <c r="I10" s="297">
        <v>3321.7</v>
      </c>
      <c r="J10" s="296">
        <v>1135.3</v>
      </c>
      <c r="K10" s="295">
        <v>1572.4</v>
      </c>
      <c r="L10" s="298"/>
      <c r="M10" s="298"/>
      <c r="N10" s="295">
        <v>62.2</v>
      </c>
      <c r="O10" s="298"/>
      <c r="P10" s="298"/>
      <c r="Q10" s="298"/>
      <c r="R10" s="300"/>
      <c r="S10" s="298"/>
      <c r="T10" s="301">
        <v>669896.7</v>
      </c>
      <c r="V10" s="103"/>
    </row>
    <row r="11" spans="1:39" s="86" customFormat="1" ht="15.75" customHeight="1">
      <c r="A11" s="193" t="s">
        <v>36</v>
      </c>
      <c r="B11" s="189">
        <v>15793.4</v>
      </c>
      <c r="C11" s="189">
        <v>2688.2</v>
      </c>
      <c r="D11" s="188">
        <v>349</v>
      </c>
      <c r="E11" s="189">
        <v>1695.7</v>
      </c>
      <c r="F11" s="189">
        <v>1532</v>
      </c>
      <c r="G11" s="189"/>
      <c r="H11" s="189"/>
      <c r="I11" s="189">
        <v>145.8</v>
      </c>
      <c r="J11" s="189">
        <v>17.9</v>
      </c>
      <c r="K11" s="189">
        <v>168.5</v>
      </c>
      <c r="L11" s="189"/>
      <c r="M11" s="189"/>
      <c r="N11" s="189"/>
      <c r="O11" s="189"/>
      <c r="P11" s="189"/>
      <c r="Q11" s="189"/>
      <c r="R11" s="189"/>
      <c r="S11" s="189"/>
      <c r="T11" s="301">
        <v>20694.8</v>
      </c>
      <c r="U11" s="85"/>
      <c r="V11" s="103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</row>
    <row r="12" spans="1:39" s="86" customFormat="1" ht="15.75" customHeight="1">
      <c r="A12" s="193" t="s">
        <v>37</v>
      </c>
      <c r="B12" s="188">
        <v>59573</v>
      </c>
      <c r="C12" s="188">
        <v>33850.6</v>
      </c>
      <c r="D12" s="188">
        <v>442</v>
      </c>
      <c r="E12" s="188">
        <v>5746.9</v>
      </c>
      <c r="F12" s="188">
        <v>4995</v>
      </c>
      <c r="G12" s="188"/>
      <c r="H12" s="188"/>
      <c r="I12" s="189">
        <v>643.1</v>
      </c>
      <c r="J12" s="188">
        <v>108.8</v>
      </c>
      <c r="K12" s="190">
        <v>318.8</v>
      </c>
      <c r="L12" s="188">
        <v>200</v>
      </c>
      <c r="M12" s="188"/>
      <c r="N12" s="188">
        <v>35.3</v>
      </c>
      <c r="O12" s="188"/>
      <c r="P12" s="188"/>
      <c r="Q12" s="188"/>
      <c r="R12" s="191"/>
      <c r="S12" s="188"/>
      <c r="T12" s="301">
        <v>100166.6</v>
      </c>
      <c r="U12" s="85"/>
      <c r="V12" s="103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</row>
    <row r="13" spans="1:39" s="86" customFormat="1" ht="15.75" customHeight="1">
      <c r="A13" s="193" t="s">
        <v>60</v>
      </c>
      <c r="B13" s="188">
        <v>8737.4</v>
      </c>
      <c r="C13" s="188">
        <v>2915.2</v>
      </c>
      <c r="D13" s="188">
        <v>1965</v>
      </c>
      <c r="E13" s="188">
        <v>204.4</v>
      </c>
      <c r="F13" s="188">
        <v>165</v>
      </c>
      <c r="G13" s="188"/>
      <c r="H13" s="188"/>
      <c r="I13" s="189">
        <v>25.6</v>
      </c>
      <c r="J13" s="188">
        <v>13.8</v>
      </c>
      <c r="K13" s="186">
        <v>83.2</v>
      </c>
      <c r="L13" s="188"/>
      <c r="M13" s="188"/>
      <c r="N13" s="188"/>
      <c r="O13" s="188"/>
      <c r="P13" s="188"/>
      <c r="Q13" s="188"/>
      <c r="R13" s="191"/>
      <c r="S13" s="188"/>
      <c r="T13" s="301">
        <v>13905.2</v>
      </c>
      <c r="U13" s="85"/>
      <c r="V13" s="103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</row>
    <row r="14" spans="1:39" s="86" customFormat="1" ht="15.75" customHeight="1">
      <c r="A14" s="193" t="s">
        <v>38</v>
      </c>
      <c r="B14" s="188">
        <v>153577.2</v>
      </c>
      <c r="C14" s="188">
        <v>81386.2</v>
      </c>
      <c r="D14" s="188">
        <v>7601</v>
      </c>
      <c r="E14" s="188">
        <v>7145.5</v>
      </c>
      <c r="F14" s="188">
        <v>5864</v>
      </c>
      <c r="G14" s="188"/>
      <c r="H14" s="188"/>
      <c r="I14" s="189">
        <v>838.4</v>
      </c>
      <c r="J14" s="188">
        <v>443.1</v>
      </c>
      <c r="K14" s="186">
        <v>924.4</v>
      </c>
      <c r="L14" s="188"/>
      <c r="M14" s="188"/>
      <c r="N14" s="188"/>
      <c r="O14" s="188"/>
      <c r="P14" s="188"/>
      <c r="Q14" s="188"/>
      <c r="R14" s="191"/>
      <c r="S14" s="188"/>
      <c r="T14" s="301">
        <v>250634.3</v>
      </c>
      <c r="U14" s="85"/>
      <c r="V14" s="103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</row>
    <row r="15" spans="1:39" s="86" customFormat="1" ht="15.75" customHeight="1">
      <c r="A15" s="193" t="s">
        <v>39</v>
      </c>
      <c r="B15" s="188">
        <v>22110.6</v>
      </c>
      <c r="C15" s="188">
        <v>9641.8</v>
      </c>
      <c r="D15" s="188">
        <v>865</v>
      </c>
      <c r="E15" s="188">
        <v>714</v>
      </c>
      <c r="F15" s="188">
        <v>64</v>
      </c>
      <c r="G15" s="188">
        <v>343.6</v>
      </c>
      <c r="H15" s="188">
        <v>135.7</v>
      </c>
      <c r="I15" s="189">
        <v>149.1</v>
      </c>
      <c r="J15" s="188">
        <v>21.6</v>
      </c>
      <c r="K15" s="186">
        <v>202.6</v>
      </c>
      <c r="L15" s="188"/>
      <c r="M15" s="188"/>
      <c r="N15" s="188">
        <v>113.5</v>
      </c>
      <c r="O15" s="188"/>
      <c r="P15" s="188"/>
      <c r="Q15" s="188"/>
      <c r="R15" s="191"/>
      <c r="S15" s="188"/>
      <c r="T15" s="301">
        <v>33647.5</v>
      </c>
      <c r="U15" s="85"/>
      <c r="V15" s="103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</row>
    <row r="16" spans="1:39" s="86" customFormat="1" ht="15.75" customHeight="1">
      <c r="A16" s="193" t="s">
        <v>40</v>
      </c>
      <c r="B16" s="188">
        <v>38853.9</v>
      </c>
      <c r="C16" s="188">
        <v>14712.2</v>
      </c>
      <c r="D16" s="188">
        <v>2534</v>
      </c>
      <c r="E16" s="188">
        <v>1183.4</v>
      </c>
      <c r="F16" s="188">
        <v>937</v>
      </c>
      <c r="G16" s="188"/>
      <c r="H16" s="188"/>
      <c r="I16" s="189">
        <v>146.7</v>
      </c>
      <c r="J16" s="188">
        <v>99.7</v>
      </c>
      <c r="K16" s="186">
        <v>173.8</v>
      </c>
      <c r="L16" s="188"/>
      <c r="M16" s="188"/>
      <c r="N16" s="188"/>
      <c r="O16" s="188"/>
      <c r="P16" s="188"/>
      <c r="Q16" s="188"/>
      <c r="R16" s="191"/>
      <c r="S16" s="188"/>
      <c r="T16" s="301">
        <v>57457.3</v>
      </c>
      <c r="U16" s="85"/>
      <c r="V16" s="103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</row>
    <row r="17" spans="1:39" s="86" customFormat="1" ht="15.75" customHeight="1">
      <c r="A17" s="193" t="s">
        <v>41</v>
      </c>
      <c r="B17" s="188">
        <v>26386.9</v>
      </c>
      <c r="C17" s="188">
        <v>8219.2</v>
      </c>
      <c r="D17" s="188">
        <v>1588</v>
      </c>
      <c r="E17" s="188">
        <v>389.3</v>
      </c>
      <c r="F17" s="188">
        <v>155</v>
      </c>
      <c r="G17" s="188"/>
      <c r="H17" s="188"/>
      <c r="I17" s="189">
        <v>92.4</v>
      </c>
      <c r="J17" s="188">
        <v>141.9</v>
      </c>
      <c r="K17" s="186">
        <v>198.3</v>
      </c>
      <c r="L17" s="188"/>
      <c r="M17" s="188"/>
      <c r="N17" s="188"/>
      <c r="O17" s="188"/>
      <c r="P17" s="188"/>
      <c r="Q17" s="188"/>
      <c r="R17" s="191"/>
      <c r="S17" s="188"/>
      <c r="T17" s="301">
        <v>36781.7</v>
      </c>
      <c r="U17" s="85"/>
      <c r="V17" s="103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</row>
    <row r="18" spans="1:39" s="86" customFormat="1" ht="15.75" customHeight="1">
      <c r="A18" s="193" t="s">
        <v>42</v>
      </c>
      <c r="B18" s="188">
        <v>32040.6</v>
      </c>
      <c r="C18" s="188">
        <v>6852.4</v>
      </c>
      <c r="D18" s="188">
        <v>2026</v>
      </c>
      <c r="E18" s="188">
        <v>358.8</v>
      </c>
      <c r="F18" s="188">
        <v>162</v>
      </c>
      <c r="G18" s="188"/>
      <c r="H18" s="188"/>
      <c r="I18" s="189">
        <v>171.7</v>
      </c>
      <c r="J18" s="188">
        <v>25.1</v>
      </c>
      <c r="K18" s="190">
        <v>183.4</v>
      </c>
      <c r="L18" s="188"/>
      <c r="M18" s="188"/>
      <c r="N18" s="188"/>
      <c r="O18" s="188"/>
      <c r="P18" s="188"/>
      <c r="Q18" s="188"/>
      <c r="R18" s="191"/>
      <c r="S18" s="188"/>
      <c r="T18" s="301">
        <v>41461.2</v>
      </c>
      <c r="U18" s="85"/>
      <c r="V18" s="103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</row>
    <row r="19" spans="1:39" s="86" customFormat="1" ht="15.75" customHeight="1">
      <c r="A19" s="193" t="s">
        <v>43</v>
      </c>
      <c r="B19" s="188">
        <v>12535.9</v>
      </c>
      <c r="C19" s="188">
        <v>7796.1</v>
      </c>
      <c r="D19" s="188">
        <v>40</v>
      </c>
      <c r="E19" s="188">
        <v>280.6</v>
      </c>
      <c r="F19" s="188">
        <v>129</v>
      </c>
      <c r="G19" s="188"/>
      <c r="H19" s="188"/>
      <c r="I19" s="189">
        <v>121.8</v>
      </c>
      <c r="J19" s="188">
        <v>29.8</v>
      </c>
      <c r="K19" s="190">
        <v>301.7</v>
      </c>
      <c r="L19" s="188"/>
      <c r="M19" s="188"/>
      <c r="N19" s="188">
        <v>63</v>
      </c>
      <c r="O19" s="188"/>
      <c r="P19" s="188"/>
      <c r="Q19" s="188"/>
      <c r="R19" s="191"/>
      <c r="S19" s="188"/>
      <c r="T19" s="301">
        <v>21017.3</v>
      </c>
      <c r="U19" s="85"/>
      <c r="V19" s="103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</row>
    <row r="20" spans="1:39" s="86" customFormat="1" ht="15.75" customHeight="1">
      <c r="A20" s="193" t="s">
        <v>45</v>
      </c>
      <c r="B20" s="188">
        <v>39149.1</v>
      </c>
      <c r="C20" s="188">
        <v>24439.2</v>
      </c>
      <c r="D20" s="188">
        <v>278</v>
      </c>
      <c r="E20" s="188">
        <v>3236.7</v>
      </c>
      <c r="F20" s="188">
        <v>2643</v>
      </c>
      <c r="G20" s="188"/>
      <c r="H20" s="188"/>
      <c r="I20" s="189">
        <v>275</v>
      </c>
      <c r="J20" s="188">
        <v>318.7</v>
      </c>
      <c r="K20" s="186">
        <v>547</v>
      </c>
      <c r="L20" s="188"/>
      <c r="M20" s="188"/>
      <c r="N20" s="188"/>
      <c r="O20" s="188"/>
      <c r="P20" s="188"/>
      <c r="Q20" s="188"/>
      <c r="R20" s="191"/>
      <c r="S20" s="188"/>
      <c r="T20" s="301">
        <v>67650</v>
      </c>
      <c r="U20" s="85"/>
      <c r="V20" s="103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</row>
    <row r="21" spans="1:39" s="86" customFormat="1" ht="15.75" customHeight="1">
      <c r="A21" s="193" t="s">
        <v>46</v>
      </c>
      <c r="B21" s="188">
        <v>71166.7</v>
      </c>
      <c r="C21" s="188">
        <v>38959.8</v>
      </c>
      <c r="D21" s="188">
        <v>3266</v>
      </c>
      <c r="E21" s="188">
        <v>6657.2</v>
      </c>
      <c r="F21" s="188">
        <v>5892</v>
      </c>
      <c r="G21" s="188"/>
      <c r="H21" s="188"/>
      <c r="I21" s="189">
        <v>481.7</v>
      </c>
      <c r="J21" s="188">
        <v>283.5</v>
      </c>
      <c r="K21" s="190">
        <v>496.8</v>
      </c>
      <c r="L21" s="188"/>
      <c r="M21" s="188"/>
      <c r="N21" s="188">
        <v>29.4</v>
      </c>
      <c r="O21" s="188"/>
      <c r="P21" s="188"/>
      <c r="Q21" s="188"/>
      <c r="R21" s="191"/>
      <c r="S21" s="188"/>
      <c r="T21" s="301">
        <v>120575.9</v>
      </c>
      <c r="U21" s="85"/>
      <c r="V21" s="103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</row>
    <row r="22" spans="1:39" s="86" customFormat="1" ht="15.75" customHeight="1">
      <c r="A22" s="193" t="s">
        <v>47</v>
      </c>
      <c r="B22" s="188">
        <v>7476.6</v>
      </c>
      <c r="C22" s="188">
        <v>2633.1</v>
      </c>
      <c r="D22" s="188">
        <v>300</v>
      </c>
      <c r="E22" s="188">
        <v>74.1</v>
      </c>
      <c r="F22" s="188">
        <v>41</v>
      </c>
      <c r="G22" s="188"/>
      <c r="H22" s="188"/>
      <c r="I22" s="189">
        <v>18.7</v>
      </c>
      <c r="J22" s="188">
        <v>14.4</v>
      </c>
      <c r="K22" s="190">
        <v>133.3</v>
      </c>
      <c r="L22" s="188"/>
      <c r="M22" s="188"/>
      <c r="N22" s="188"/>
      <c r="O22" s="188"/>
      <c r="P22" s="188"/>
      <c r="Q22" s="188"/>
      <c r="R22" s="191"/>
      <c r="S22" s="188"/>
      <c r="T22" s="301">
        <v>10617.1</v>
      </c>
      <c r="U22" s="85"/>
      <c r="V22" s="103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</row>
    <row r="23" spans="1:39" s="86" customFormat="1" ht="15.75" customHeight="1">
      <c r="A23" s="193" t="s">
        <v>48</v>
      </c>
      <c r="B23" s="188">
        <v>11893.1</v>
      </c>
      <c r="C23" s="188">
        <v>3524.3</v>
      </c>
      <c r="D23" s="188">
        <v>618</v>
      </c>
      <c r="E23" s="188">
        <v>99.2</v>
      </c>
      <c r="F23" s="188"/>
      <c r="G23" s="188"/>
      <c r="H23" s="188"/>
      <c r="I23" s="189">
        <v>69.7</v>
      </c>
      <c r="J23" s="188">
        <v>29.5</v>
      </c>
      <c r="K23" s="190">
        <v>229.2</v>
      </c>
      <c r="L23" s="188"/>
      <c r="M23" s="188"/>
      <c r="N23" s="188"/>
      <c r="O23" s="188"/>
      <c r="P23" s="188"/>
      <c r="Q23" s="188"/>
      <c r="R23" s="191"/>
      <c r="S23" s="188"/>
      <c r="T23" s="301">
        <v>16363.8</v>
      </c>
      <c r="U23" s="85"/>
      <c r="V23" s="103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</row>
    <row r="24" spans="1:39" s="86" customFormat="1" ht="15.75" customHeight="1">
      <c r="A24" s="193" t="s">
        <v>49</v>
      </c>
      <c r="B24" s="187">
        <v>43241.2</v>
      </c>
      <c r="C24" s="187">
        <v>28349.5</v>
      </c>
      <c r="D24" s="187">
        <v>91</v>
      </c>
      <c r="E24" s="188">
        <v>1716.3</v>
      </c>
      <c r="F24" s="188">
        <v>1201</v>
      </c>
      <c r="G24" s="188"/>
      <c r="H24" s="188"/>
      <c r="I24" s="189">
        <v>335.5</v>
      </c>
      <c r="J24" s="188">
        <v>179.8</v>
      </c>
      <c r="K24" s="190">
        <v>275.1</v>
      </c>
      <c r="L24" s="188"/>
      <c r="M24" s="188"/>
      <c r="N24" s="188"/>
      <c r="O24" s="188"/>
      <c r="P24" s="188"/>
      <c r="Q24" s="188"/>
      <c r="R24" s="191"/>
      <c r="S24" s="188"/>
      <c r="T24" s="301">
        <v>73673.1</v>
      </c>
      <c r="U24" s="85"/>
      <c r="V24" s="103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</row>
    <row r="25" spans="1:39" s="86" customFormat="1" ht="15.75" customHeight="1">
      <c r="A25" s="193" t="s">
        <v>50</v>
      </c>
      <c r="B25" s="188">
        <v>108332.8</v>
      </c>
      <c r="C25" s="188">
        <v>54312.7</v>
      </c>
      <c r="D25" s="188">
        <v>448</v>
      </c>
      <c r="E25" s="188">
        <v>17519.3</v>
      </c>
      <c r="F25" s="188">
        <v>16309</v>
      </c>
      <c r="G25" s="188"/>
      <c r="H25" s="188"/>
      <c r="I25" s="189">
        <v>967.3</v>
      </c>
      <c r="J25" s="188">
        <v>243</v>
      </c>
      <c r="K25" s="190">
        <v>258</v>
      </c>
      <c r="L25" s="188"/>
      <c r="M25" s="188"/>
      <c r="N25" s="188"/>
      <c r="O25" s="188"/>
      <c r="P25" s="188"/>
      <c r="Q25" s="188"/>
      <c r="R25" s="191"/>
      <c r="S25" s="188"/>
      <c r="T25" s="301">
        <v>180870.8</v>
      </c>
      <c r="U25" s="85"/>
      <c r="V25" s="103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</row>
    <row r="26" spans="1:39" s="86" customFormat="1" ht="15.75" customHeight="1">
      <c r="A26" s="193" t="s">
        <v>52</v>
      </c>
      <c r="B26" s="188">
        <v>29988.2</v>
      </c>
      <c r="C26" s="188">
        <v>6723.8</v>
      </c>
      <c r="D26" s="188">
        <v>1313</v>
      </c>
      <c r="E26" s="188">
        <v>4577.9</v>
      </c>
      <c r="F26" s="188">
        <v>110</v>
      </c>
      <c r="G26" s="188">
        <v>3497.4</v>
      </c>
      <c r="H26" s="188">
        <v>750.1</v>
      </c>
      <c r="I26" s="189">
        <v>173</v>
      </c>
      <c r="J26" s="188">
        <v>47.4</v>
      </c>
      <c r="K26" s="190">
        <v>67.2</v>
      </c>
      <c r="L26" s="188"/>
      <c r="M26" s="188"/>
      <c r="N26" s="188">
        <v>86.8</v>
      </c>
      <c r="O26" s="188"/>
      <c r="P26" s="188"/>
      <c r="Q26" s="188"/>
      <c r="R26" s="191"/>
      <c r="S26" s="188"/>
      <c r="T26" s="301">
        <v>42756.9</v>
      </c>
      <c r="U26" s="85"/>
      <c r="V26" s="103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</row>
    <row r="27" spans="1:39" s="86" customFormat="1" ht="15.75" customHeight="1">
      <c r="A27" s="193" t="s">
        <v>51</v>
      </c>
      <c r="B27" s="188">
        <v>37402</v>
      </c>
      <c r="C27" s="188">
        <v>10317.3</v>
      </c>
      <c r="D27" s="188">
        <v>2688</v>
      </c>
      <c r="E27" s="188">
        <v>585</v>
      </c>
      <c r="F27" s="188">
        <v>252</v>
      </c>
      <c r="G27" s="188"/>
      <c r="H27" s="188"/>
      <c r="I27" s="189">
        <v>255.6</v>
      </c>
      <c r="J27" s="188">
        <v>77.4</v>
      </c>
      <c r="K27" s="186">
        <v>231.4</v>
      </c>
      <c r="L27" s="188"/>
      <c r="M27" s="188"/>
      <c r="N27" s="188">
        <v>25.1</v>
      </c>
      <c r="O27" s="188"/>
      <c r="P27" s="188"/>
      <c r="Q27" s="188"/>
      <c r="R27" s="191"/>
      <c r="S27" s="188"/>
      <c r="T27" s="301">
        <v>51248.8</v>
      </c>
      <c r="U27" s="85"/>
      <c r="V27" s="103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</row>
    <row r="28" spans="1:39" s="86" customFormat="1" ht="15.75" customHeight="1">
      <c r="A28" s="193" t="s">
        <v>53</v>
      </c>
      <c r="B28" s="188">
        <v>181357.8</v>
      </c>
      <c r="C28" s="188">
        <v>67091.3</v>
      </c>
      <c r="D28" s="188">
        <v>5680</v>
      </c>
      <c r="E28" s="188">
        <v>5233.9</v>
      </c>
      <c r="F28" s="188">
        <v>4303</v>
      </c>
      <c r="G28" s="188"/>
      <c r="H28" s="188"/>
      <c r="I28" s="189">
        <v>714.3</v>
      </c>
      <c r="J28" s="188">
        <v>216.6</v>
      </c>
      <c r="K28" s="186">
        <v>983</v>
      </c>
      <c r="L28" s="188"/>
      <c r="M28" s="188"/>
      <c r="N28" s="188"/>
      <c r="O28" s="188"/>
      <c r="P28" s="188"/>
      <c r="Q28" s="188"/>
      <c r="R28" s="191"/>
      <c r="S28" s="188"/>
      <c r="T28" s="301">
        <v>260346</v>
      </c>
      <c r="U28" s="85"/>
      <c r="V28" s="103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</row>
    <row r="29" spans="1:39" s="86" customFormat="1" ht="15.75" customHeight="1">
      <c r="A29" s="193" t="s">
        <v>54</v>
      </c>
      <c r="B29" s="188">
        <v>203611.7</v>
      </c>
      <c r="C29" s="188">
        <v>68342.4</v>
      </c>
      <c r="D29" s="188">
        <v>606</v>
      </c>
      <c r="E29" s="188">
        <v>22624.9</v>
      </c>
      <c r="F29" s="188">
        <v>19742</v>
      </c>
      <c r="G29" s="188"/>
      <c r="H29" s="188"/>
      <c r="I29" s="189">
        <v>1916.4</v>
      </c>
      <c r="J29" s="188">
        <v>966.5</v>
      </c>
      <c r="K29" s="186">
        <v>1098.2</v>
      </c>
      <c r="L29" s="188"/>
      <c r="M29" s="188"/>
      <c r="N29" s="188"/>
      <c r="O29" s="188"/>
      <c r="P29" s="188"/>
      <c r="Q29" s="188"/>
      <c r="R29" s="191"/>
      <c r="S29" s="188"/>
      <c r="T29" s="301">
        <v>296283.2</v>
      </c>
      <c r="U29" s="85"/>
      <c r="V29" s="103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</row>
    <row r="30" spans="1:39" s="86" customFormat="1" ht="15.75" customHeight="1">
      <c r="A30" s="193" t="s">
        <v>55</v>
      </c>
      <c r="B30" s="188">
        <v>8244.5</v>
      </c>
      <c r="C30" s="188">
        <v>629.7</v>
      </c>
      <c r="D30" s="188">
        <v>220</v>
      </c>
      <c r="E30" s="188">
        <v>99.3</v>
      </c>
      <c r="F30" s="188">
        <v>36</v>
      </c>
      <c r="G30" s="188"/>
      <c r="H30" s="188"/>
      <c r="I30" s="189">
        <v>38.4</v>
      </c>
      <c r="J30" s="188">
        <v>24.9</v>
      </c>
      <c r="K30" s="186">
        <v>223.9</v>
      </c>
      <c r="L30" s="188"/>
      <c r="M30" s="188"/>
      <c r="N30" s="188"/>
      <c r="O30" s="188"/>
      <c r="P30" s="188"/>
      <c r="Q30" s="188"/>
      <c r="R30" s="191"/>
      <c r="S30" s="188"/>
      <c r="T30" s="301">
        <v>9417.4</v>
      </c>
      <c r="U30" s="85"/>
      <c r="V30" s="103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</row>
    <row r="31" spans="1:39" s="86" customFormat="1" ht="15.75" customHeight="1">
      <c r="A31" s="193" t="s">
        <v>56</v>
      </c>
      <c r="B31" s="188">
        <v>27285.6</v>
      </c>
      <c r="C31" s="188">
        <v>4461.2</v>
      </c>
      <c r="D31" s="188">
        <v>1111</v>
      </c>
      <c r="E31" s="188">
        <v>453.7</v>
      </c>
      <c r="F31" s="188">
        <v>218</v>
      </c>
      <c r="G31" s="188"/>
      <c r="H31" s="188"/>
      <c r="I31" s="189">
        <v>162.1</v>
      </c>
      <c r="J31" s="188">
        <v>73.6</v>
      </c>
      <c r="K31" s="186">
        <v>119.4</v>
      </c>
      <c r="L31" s="188"/>
      <c r="M31" s="188"/>
      <c r="N31" s="188">
        <v>93.3</v>
      </c>
      <c r="O31" s="188"/>
      <c r="P31" s="188"/>
      <c r="Q31" s="188"/>
      <c r="R31" s="191"/>
      <c r="S31" s="188"/>
      <c r="T31" s="301">
        <v>33524.2</v>
      </c>
      <c r="U31" s="85"/>
      <c r="V31" s="103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</row>
    <row r="32" spans="1:39" s="86" customFormat="1" ht="15.75" customHeight="1">
      <c r="A32" s="193" t="s">
        <v>57</v>
      </c>
      <c r="B32" s="188">
        <v>79435.4</v>
      </c>
      <c r="C32" s="188">
        <v>37888.3</v>
      </c>
      <c r="D32" s="188">
        <v>514</v>
      </c>
      <c r="E32" s="188">
        <v>4362.3</v>
      </c>
      <c r="F32" s="188">
        <v>3618</v>
      </c>
      <c r="G32" s="188"/>
      <c r="H32" s="188"/>
      <c r="I32" s="189">
        <v>644.5</v>
      </c>
      <c r="J32" s="188">
        <v>99.8</v>
      </c>
      <c r="K32" s="186">
        <v>696.2</v>
      </c>
      <c r="L32" s="188"/>
      <c r="M32" s="188"/>
      <c r="N32" s="188">
        <v>121.8</v>
      </c>
      <c r="O32" s="188"/>
      <c r="P32" s="188"/>
      <c r="Q32" s="188"/>
      <c r="R32" s="191"/>
      <c r="S32" s="188"/>
      <c r="T32" s="301">
        <v>123018</v>
      </c>
      <c r="U32" s="85"/>
      <c r="V32" s="103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</row>
    <row r="33" spans="1:39" s="86" customFormat="1" ht="15.75" customHeight="1">
      <c r="A33" s="193" t="s">
        <v>58</v>
      </c>
      <c r="B33" s="188">
        <v>39130.9</v>
      </c>
      <c r="C33" s="188">
        <v>6981.5</v>
      </c>
      <c r="D33" s="188">
        <v>1071</v>
      </c>
      <c r="E33" s="188">
        <v>360.5</v>
      </c>
      <c r="F33" s="188">
        <v>157</v>
      </c>
      <c r="G33" s="188"/>
      <c r="H33" s="188"/>
      <c r="I33" s="189">
        <v>146.3</v>
      </c>
      <c r="J33" s="188">
        <v>57.2</v>
      </c>
      <c r="K33" s="186">
        <v>376.4</v>
      </c>
      <c r="L33" s="188"/>
      <c r="M33" s="188"/>
      <c r="N33" s="188"/>
      <c r="O33" s="188"/>
      <c r="P33" s="188"/>
      <c r="Q33" s="188"/>
      <c r="R33" s="191"/>
      <c r="S33" s="188"/>
      <c r="T33" s="301">
        <v>47920.3</v>
      </c>
      <c r="U33" s="85"/>
      <c r="V33" s="103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</row>
    <row r="34" spans="1:39" s="86" customFormat="1" ht="15.75" customHeight="1">
      <c r="A34" s="193" t="s">
        <v>59</v>
      </c>
      <c r="B34" s="188">
        <v>44276.3</v>
      </c>
      <c r="C34" s="188">
        <v>9466.3</v>
      </c>
      <c r="D34" s="188">
        <v>3623</v>
      </c>
      <c r="E34" s="188">
        <v>378.9</v>
      </c>
      <c r="F34" s="188">
        <v>129</v>
      </c>
      <c r="G34" s="188"/>
      <c r="H34" s="188"/>
      <c r="I34" s="189">
        <v>193.2</v>
      </c>
      <c r="J34" s="188">
        <v>56.7</v>
      </c>
      <c r="K34" s="186">
        <v>81</v>
      </c>
      <c r="L34" s="188"/>
      <c r="M34" s="188"/>
      <c r="N34" s="188"/>
      <c r="O34" s="188"/>
      <c r="P34" s="188"/>
      <c r="Q34" s="188"/>
      <c r="R34" s="191"/>
      <c r="S34" s="188"/>
      <c r="T34" s="301">
        <v>57825.5</v>
      </c>
      <c r="U34" s="85"/>
      <c r="V34" s="103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</row>
    <row r="35" spans="1:39" s="86" customFormat="1" ht="15.75" customHeight="1">
      <c r="A35" s="193" t="s">
        <v>61</v>
      </c>
      <c r="B35" s="188">
        <v>57355.2</v>
      </c>
      <c r="C35" s="188">
        <v>29459.6</v>
      </c>
      <c r="D35" s="188">
        <v>1357</v>
      </c>
      <c r="E35" s="188">
        <v>3357.5</v>
      </c>
      <c r="F35" s="188">
        <v>2955</v>
      </c>
      <c r="G35" s="188"/>
      <c r="H35" s="188"/>
      <c r="I35" s="189">
        <v>333.9</v>
      </c>
      <c r="J35" s="188">
        <v>68.6</v>
      </c>
      <c r="K35" s="190">
        <v>635.4</v>
      </c>
      <c r="L35" s="188"/>
      <c r="M35" s="188"/>
      <c r="N35" s="188">
        <v>82</v>
      </c>
      <c r="O35" s="188"/>
      <c r="P35" s="188"/>
      <c r="Q35" s="188"/>
      <c r="R35" s="191"/>
      <c r="S35" s="188"/>
      <c r="T35" s="301">
        <v>92246.7</v>
      </c>
      <c r="U35" s="85"/>
      <c r="V35" s="103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</row>
    <row r="36" spans="1:39" s="86" customFormat="1" ht="15.75" customHeight="1">
      <c r="A36" s="193" t="s">
        <v>62</v>
      </c>
      <c r="B36" s="188">
        <v>34012.6</v>
      </c>
      <c r="C36" s="188">
        <v>9279.9</v>
      </c>
      <c r="D36" s="188">
        <v>2031</v>
      </c>
      <c r="E36" s="188">
        <v>605.7</v>
      </c>
      <c r="F36" s="188">
        <v>384</v>
      </c>
      <c r="G36" s="188"/>
      <c r="H36" s="188"/>
      <c r="I36" s="189">
        <v>131.7</v>
      </c>
      <c r="J36" s="188">
        <v>90</v>
      </c>
      <c r="K36" s="186">
        <v>230.3</v>
      </c>
      <c r="L36" s="188"/>
      <c r="M36" s="188"/>
      <c r="N36" s="188"/>
      <c r="O36" s="188"/>
      <c r="P36" s="188"/>
      <c r="Q36" s="188"/>
      <c r="R36" s="191"/>
      <c r="S36" s="188"/>
      <c r="T36" s="301">
        <v>46159.5</v>
      </c>
      <c r="U36" s="85"/>
      <c r="V36" s="103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</row>
    <row r="37" spans="1:39" s="86" customFormat="1" ht="15.75" customHeight="1">
      <c r="A37" s="193" t="s">
        <v>63</v>
      </c>
      <c r="B37" s="188">
        <v>17364.4</v>
      </c>
      <c r="C37" s="188">
        <v>7273.2</v>
      </c>
      <c r="D37" s="188">
        <v>336</v>
      </c>
      <c r="E37" s="188">
        <v>4916.6</v>
      </c>
      <c r="F37" s="188">
        <v>374</v>
      </c>
      <c r="G37" s="188">
        <v>2857</v>
      </c>
      <c r="H37" s="188">
        <v>1439.4</v>
      </c>
      <c r="I37" s="189">
        <v>211.4</v>
      </c>
      <c r="J37" s="188">
        <v>34.8</v>
      </c>
      <c r="K37" s="190">
        <v>261.2</v>
      </c>
      <c r="L37" s="188"/>
      <c r="M37" s="188"/>
      <c r="N37" s="188"/>
      <c r="O37" s="188"/>
      <c r="P37" s="188"/>
      <c r="Q37" s="188"/>
      <c r="R37" s="191"/>
      <c r="S37" s="188"/>
      <c r="T37" s="301">
        <v>30151.4</v>
      </c>
      <c r="U37" s="85"/>
      <c r="V37" s="103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</row>
    <row r="38" spans="1:39" s="86" customFormat="1" ht="15.75" customHeight="1">
      <c r="A38" s="193" t="s">
        <v>65</v>
      </c>
      <c r="B38" s="188">
        <v>28816.8</v>
      </c>
      <c r="C38" s="188">
        <v>12793.4</v>
      </c>
      <c r="D38" s="188">
        <v>839</v>
      </c>
      <c r="E38" s="188">
        <v>462.4</v>
      </c>
      <c r="F38" s="188">
        <v>203</v>
      </c>
      <c r="G38" s="188"/>
      <c r="H38" s="188"/>
      <c r="I38" s="189">
        <v>165.7</v>
      </c>
      <c r="J38" s="188">
        <v>93.7</v>
      </c>
      <c r="K38" s="190">
        <v>108.8</v>
      </c>
      <c r="L38" s="188"/>
      <c r="M38" s="188"/>
      <c r="N38" s="188">
        <v>46.5</v>
      </c>
      <c r="O38" s="188"/>
      <c r="P38" s="188"/>
      <c r="Q38" s="188"/>
      <c r="R38" s="191"/>
      <c r="S38" s="188"/>
      <c r="T38" s="301">
        <v>43066.9</v>
      </c>
      <c r="U38" s="85"/>
      <c r="V38" s="103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</row>
    <row r="39" spans="1:39" s="86" customFormat="1" ht="15.75" customHeight="1">
      <c r="A39" s="193" t="s">
        <v>66</v>
      </c>
      <c r="B39" s="188">
        <v>26596</v>
      </c>
      <c r="C39" s="188">
        <v>7567.7</v>
      </c>
      <c r="D39" s="188">
        <v>772</v>
      </c>
      <c r="E39" s="188">
        <v>270.4</v>
      </c>
      <c r="F39" s="188">
        <v>122</v>
      </c>
      <c r="G39" s="188"/>
      <c r="H39" s="188"/>
      <c r="I39" s="189">
        <v>85.8</v>
      </c>
      <c r="J39" s="188">
        <v>62.6</v>
      </c>
      <c r="K39" s="186">
        <v>149.3</v>
      </c>
      <c r="L39" s="188">
        <v>300</v>
      </c>
      <c r="M39" s="188"/>
      <c r="N39" s="188">
        <v>169.4</v>
      </c>
      <c r="O39" s="188"/>
      <c r="P39" s="188"/>
      <c r="Q39" s="188"/>
      <c r="R39" s="191"/>
      <c r="S39" s="188"/>
      <c r="T39" s="301">
        <v>35824.8</v>
      </c>
      <c r="U39" s="85"/>
      <c r="V39" s="103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</row>
    <row r="40" spans="1:39" s="86" customFormat="1" ht="15.75" customHeight="1">
      <c r="A40" s="193" t="s">
        <v>67</v>
      </c>
      <c r="B40" s="189">
        <v>23578.1</v>
      </c>
      <c r="C40" s="189">
        <v>1559</v>
      </c>
      <c r="D40" s="188">
        <v>2223</v>
      </c>
      <c r="E40" s="189">
        <v>236.1</v>
      </c>
      <c r="F40" s="189">
        <v>73</v>
      </c>
      <c r="G40" s="189"/>
      <c r="H40" s="189"/>
      <c r="I40" s="189">
        <v>111.5</v>
      </c>
      <c r="J40" s="189">
        <v>51.6</v>
      </c>
      <c r="K40" s="189">
        <v>306</v>
      </c>
      <c r="L40" s="189"/>
      <c r="M40" s="189"/>
      <c r="N40" s="189">
        <v>152.6</v>
      </c>
      <c r="O40" s="189"/>
      <c r="P40" s="189"/>
      <c r="Q40" s="189"/>
      <c r="R40" s="189"/>
      <c r="S40" s="189"/>
      <c r="T40" s="301">
        <v>28054.8</v>
      </c>
      <c r="U40" s="85"/>
      <c r="V40" s="103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</row>
    <row r="41" spans="1:39" s="86" customFormat="1" ht="15.75" customHeight="1">
      <c r="A41" s="193" t="s">
        <v>240</v>
      </c>
      <c r="B41" s="188">
        <v>48254.5</v>
      </c>
      <c r="C41" s="188">
        <v>12991</v>
      </c>
      <c r="D41" s="188">
        <v>1898</v>
      </c>
      <c r="E41" s="188">
        <v>403.1</v>
      </c>
      <c r="F41" s="188">
        <v>184</v>
      </c>
      <c r="G41" s="188"/>
      <c r="H41" s="188"/>
      <c r="I41" s="189">
        <v>145.7</v>
      </c>
      <c r="J41" s="188">
        <v>73.4</v>
      </c>
      <c r="K41" s="186">
        <v>405.1</v>
      </c>
      <c r="L41" s="188"/>
      <c r="M41" s="188"/>
      <c r="N41" s="188">
        <v>276</v>
      </c>
      <c r="O41" s="188"/>
      <c r="P41" s="188"/>
      <c r="Q41" s="188"/>
      <c r="R41" s="191"/>
      <c r="S41" s="188"/>
      <c r="T41" s="301">
        <v>64227.7</v>
      </c>
      <c r="U41" s="85"/>
      <c r="V41" s="103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</row>
    <row r="42" spans="1:39" s="86" customFormat="1" ht="15.75" customHeight="1">
      <c r="A42" s="193" t="s">
        <v>68</v>
      </c>
      <c r="B42" s="188">
        <v>15343.5</v>
      </c>
      <c r="C42" s="188">
        <v>4149.7</v>
      </c>
      <c r="D42" s="188">
        <v>366</v>
      </c>
      <c r="E42" s="188">
        <v>230.4</v>
      </c>
      <c r="F42" s="188">
        <v>128</v>
      </c>
      <c r="G42" s="188"/>
      <c r="H42" s="188"/>
      <c r="I42" s="189">
        <v>69.8</v>
      </c>
      <c r="J42" s="188">
        <v>32.6</v>
      </c>
      <c r="K42" s="186">
        <v>94.9</v>
      </c>
      <c r="L42" s="188"/>
      <c r="M42" s="188"/>
      <c r="N42" s="188">
        <v>113.1</v>
      </c>
      <c r="O42" s="188"/>
      <c r="P42" s="188"/>
      <c r="Q42" s="188"/>
      <c r="R42" s="191"/>
      <c r="S42" s="188"/>
      <c r="T42" s="301">
        <v>20297.6</v>
      </c>
      <c r="U42" s="85"/>
      <c r="V42" s="103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</row>
    <row r="43" spans="1:39" s="86" customFormat="1" ht="15.75" customHeight="1">
      <c r="A43" s="193" t="s">
        <v>69</v>
      </c>
      <c r="B43" s="188">
        <v>10499</v>
      </c>
      <c r="C43" s="188">
        <v>277.3</v>
      </c>
      <c r="D43" s="188">
        <v>480</v>
      </c>
      <c r="E43" s="188">
        <v>59.7</v>
      </c>
      <c r="F43" s="188">
        <v>12</v>
      </c>
      <c r="G43" s="188"/>
      <c r="H43" s="188"/>
      <c r="I43" s="189">
        <v>11.7</v>
      </c>
      <c r="J43" s="188">
        <v>36</v>
      </c>
      <c r="K43" s="186">
        <v>120.5</v>
      </c>
      <c r="L43" s="188">
        <v>268.1</v>
      </c>
      <c r="M43" s="188"/>
      <c r="N43" s="188">
        <v>71.7</v>
      </c>
      <c r="O43" s="188"/>
      <c r="P43" s="188"/>
      <c r="Q43" s="188"/>
      <c r="R43" s="191"/>
      <c r="S43" s="188"/>
      <c r="T43" s="301">
        <v>11776.3</v>
      </c>
      <c r="U43" s="85"/>
      <c r="V43" s="103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</row>
    <row r="44" spans="1:39" s="86" customFormat="1" ht="15.75" customHeight="1">
      <c r="A44" s="193" t="s">
        <v>70</v>
      </c>
      <c r="B44" s="188">
        <v>11298.5</v>
      </c>
      <c r="C44" s="188">
        <v>4113.7</v>
      </c>
      <c r="D44" s="188">
        <v>285</v>
      </c>
      <c r="E44" s="188">
        <v>222.4</v>
      </c>
      <c r="F44" s="188">
        <v>180</v>
      </c>
      <c r="G44" s="188"/>
      <c r="H44" s="188"/>
      <c r="I44" s="189">
        <v>19.7</v>
      </c>
      <c r="J44" s="188">
        <v>22.7</v>
      </c>
      <c r="K44" s="186">
        <v>27.7</v>
      </c>
      <c r="L44" s="188">
        <v>100</v>
      </c>
      <c r="M44" s="188"/>
      <c r="N44" s="188">
        <v>232</v>
      </c>
      <c r="O44" s="188"/>
      <c r="P44" s="188"/>
      <c r="Q44" s="188"/>
      <c r="R44" s="191"/>
      <c r="S44" s="188"/>
      <c r="T44" s="301">
        <v>16279.3</v>
      </c>
      <c r="U44" s="85"/>
      <c r="V44" s="103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</row>
    <row r="45" spans="1:39" s="86" customFormat="1" ht="15.75" customHeight="1">
      <c r="A45" s="193" t="s">
        <v>71</v>
      </c>
      <c r="B45" s="189">
        <v>12320.3</v>
      </c>
      <c r="C45" s="189">
        <v>713.8</v>
      </c>
      <c r="D45" s="188">
        <v>1273</v>
      </c>
      <c r="E45" s="189">
        <v>109.8</v>
      </c>
      <c r="F45" s="189">
        <v>75</v>
      </c>
      <c r="G45" s="189"/>
      <c r="H45" s="189"/>
      <c r="I45" s="189">
        <v>25.5</v>
      </c>
      <c r="J45" s="189">
        <v>9.3</v>
      </c>
      <c r="K45" s="189">
        <v>115.1</v>
      </c>
      <c r="L45" s="189"/>
      <c r="M45" s="189"/>
      <c r="N45" s="188">
        <v>59.2</v>
      </c>
      <c r="O45" s="189"/>
      <c r="P45" s="189"/>
      <c r="Q45" s="189"/>
      <c r="R45" s="189"/>
      <c r="S45" s="189"/>
      <c r="T45" s="301">
        <v>14591.2</v>
      </c>
      <c r="U45" s="85"/>
      <c r="V45" s="103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</row>
    <row r="46" spans="1:39" s="86" customFormat="1" ht="15.75" customHeight="1">
      <c r="A46" s="193" t="s">
        <v>72</v>
      </c>
      <c r="B46" s="188">
        <v>51620.9</v>
      </c>
      <c r="C46" s="188">
        <v>10119</v>
      </c>
      <c r="D46" s="188">
        <v>1329</v>
      </c>
      <c r="E46" s="188">
        <v>588.4</v>
      </c>
      <c r="F46" s="188">
        <v>251</v>
      </c>
      <c r="G46" s="188"/>
      <c r="H46" s="188"/>
      <c r="I46" s="189">
        <v>223.2</v>
      </c>
      <c r="J46" s="188">
        <v>114.2</v>
      </c>
      <c r="K46" s="186">
        <v>162.1</v>
      </c>
      <c r="L46" s="188"/>
      <c r="M46" s="188"/>
      <c r="N46" s="188">
        <v>220.1</v>
      </c>
      <c r="O46" s="188"/>
      <c r="P46" s="188"/>
      <c r="Q46" s="188"/>
      <c r="R46" s="191"/>
      <c r="S46" s="188"/>
      <c r="T46" s="301">
        <v>64039.5</v>
      </c>
      <c r="U46" s="85"/>
      <c r="V46" s="103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</row>
    <row r="47" spans="1:39" s="86" customFormat="1" ht="15.75" customHeight="1">
      <c r="A47" s="193" t="s">
        <v>73</v>
      </c>
      <c r="B47" s="188">
        <v>21066</v>
      </c>
      <c r="C47" s="188">
        <v>6089.9</v>
      </c>
      <c r="D47" s="188">
        <v>482</v>
      </c>
      <c r="E47" s="188">
        <v>351.3</v>
      </c>
      <c r="F47" s="188">
        <v>202</v>
      </c>
      <c r="G47" s="188"/>
      <c r="H47" s="188"/>
      <c r="I47" s="189">
        <v>84.1</v>
      </c>
      <c r="J47" s="188">
        <v>65.2</v>
      </c>
      <c r="K47" s="186">
        <v>115.1</v>
      </c>
      <c r="L47" s="188"/>
      <c r="M47" s="188"/>
      <c r="N47" s="188">
        <v>115.3</v>
      </c>
      <c r="O47" s="188"/>
      <c r="P47" s="188"/>
      <c r="Q47" s="188"/>
      <c r="R47" s="191"/>
      <c r="S47" s="188"/>
      <c r="T47" s="301">
        <v>28219.6</v>
      </c>
      <c r="U47" s="85"/>
      <c r="V47" s="103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</row>
    <row r="48" spans="1:39" s="86" customFormat="1" ht="15.75" customHeight="1">
      <c r="A48" s="193" t="s">
        <v>64</v>
      </c>
      <c r="B48" s="188">
        <v>13076.1</v>
      </c>
      <c r="C48" s="188">
        <v>1667.7</v>
      </c>
      <c r="D48" s="188">
        <v>683</v>
      </c>
      <c r="E48" s="188">
        <v>48.9</v>
      </c>
      <c r="F48" s="188"/>
      <c r="G48" s="188"/>
      <c r="H48" s="188"/>
      <c r="I48" s="189">
        <v>37.7</v>
      </c>
      <c r="J48" s="188">
        <v>11.2</v>
      </c>
      <c r="K48" s="186">
        <v>114.1</v>
      </c>
      <c r="L48" s="188"/>
      <c r="M48" s="188"/>
      <c r="N48" s="188"/>
      <c r="O48" s="188"/>
      <c r="P48" s="188"/>
      <c r="Q48" s="188"/>
      <c r="R48" s="191"/>
      <c r="S48" s="188"/>
      <c r="T48" s="301">
        <v>15589.8</v>
      </c>
      <c r="U48" s="85"/>
      <c r="V48" s="103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</row>
    <row r="49" spans="1:39" s="86" customFormat="1" ht="15.75" customHeight="1">
      <c r="A49" s="193" t="s">
        <v>74</v>
      </c>
      <c r="B49" s="188">
        <v>13574.2</v>
      </c>
      <c r="C49" s="188">
        <v>5670.4</v>
      </c>
      <c r="D49" s="188">
        <v>464</v>
      </c>
      <c r="E49" s="188">
        <v>282.3</v>
      </c>
      <c r="F49" s="188">
        <v>164</v>
      </c>
      <c r="G49" s="188"/>
      <c r="H49" s="188"/>
      <c r="I49" s="186">
        <v>71.5</v>
      </c>
      <c r="J49" s="188">
        <v>46.8</v>
      </c>
      <c r="K49" s="190">
        <v>109.8</v>
      </c>
      <c r="L49" s="188"/>
      <c r="M49" s="188"/>
      <c r="N49" s="188">
        <v>174</v>
      </c>
      <c r="O49" s="188"/>
      <c r="P49" s="188"/>
      <c r="Q49" s="188"/>
      <c r="R49" s="191"/>
      <c r="S49" s="188"/>
      <c r="T49" s="301">
        <v>20274.7</v>
      </c>
      <c r="U49" s="85"/>
      <c r="V49" s="103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</row>
    <row r="50" spans="1:39" s="86" customFormat="1" ht="15.75" customHeight="1">
      <c r="A50" s="193" t="s">
        <v>75</v>
      </c>
      <c r="B50" s="188">
        <v>23000.1</v>
      </c>
      <c r="C50" s="188">
        <v>2128.9</v>
      </c>
      <c r="D50" s="188">
        <v>1062</v>
      </c>
      <c r="E50" s="188">
        <v>176.2</v>
      </c>
      <c r="F50" s="188">
        <v>134</v>
      </c>
      <c r="G50" s="188"/>
      <c r="H50" s="188"/>
      <c r="I50" s="189">
        <v>20.5</v>
      </c>
      <c r="J50" s="188">
        <v>21.7</v>
      </c>
      <c r="K50" s="190">
        <v>534.2</v>
      </c>
      <c r="L50" s="188"/>
      <c r="M50" s="188"/>
      <c r="N50" s="188">
        <v>109.5</v>
      </c>
      <c r="O50" s="188"/>
      <c r="P50" s="188"/>
      <c r="Q50" s="188"/>
      <c r="R50" s="191"/>
      <c r="S50" s="188"/>
      <c r="T50" s="301">
        <v>27010.9</v>
      </c>
      <c r="U50" s="85"/>
      <c r="V50" s="103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</row>
    <row r="51" spans="1:39" s="86" customFormat="1" ht="15.75" customHeight="1">
      <c r="A51" s="193" t="s">
        <v>76</v>
      </c>
      <c r="B51" s="188">
        <v>29007.6</v>
      </c>
      <c r="C51" s="188">
        <v>6695.5</v>
      </c>
      <c r="D51" s="188">
        <v>909</v>
      </c>
      <c r="E51" s="188">
        <v>405.6</v>
      </c>
      <c r="F51" s="188">
        <v>196</v>
      </c>
      <c r="G51" s="188"/>
      <c r="H51" s="188"/>
      <c r="I51" s="186">
        <v>192</v>
      </c>
      <c r="J51" s="188">
        <v>17.6</v>
      </c>
      <c r="K51" s="190">
        <v>179.1</v>
      </c>
      <c r="L51" s="188"/>
      <c r="M51" s="188"/>
      <c r="N51" s="188">
        <v>74.1</v>
      </c>
      <c r="O51" s="188"/>
      <c r="P51" s="188"/>
      <c r="Q51" s="188"/>
      <c r="R51" s="191"/>
      <c r="S51" s="188"/>
      <c r="T51" s="301">
        <v>37270.9</v>
      </c>
      <c r="U51" s="85"/>
      <c r="V51" s="103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</row>
    <row r="52" spans="1:39" s="86" customFormat="1" ht="15.75" customHeight="1">
      <c r="A52" s="193" t="s">
        <v>77</v>
      </c>
      <c r="B52" s="188">
        <v>19373.5</v>
      </c>
      <c r="C52" s="188">
        <v>1826</v>
      </c>
      <c r="D52" s="188">
        <v>1292</v>
      </c>
      <c r="E52" s="188">
        <v>189.7</v>
      </c>
      <c r="F52" s="188">
        <v>72</v>
      </c>
      <c r="G52" s="188"/>
      <c r="H52" s="188"/>
      <c r="I52" s="189">
        <v>77.9</v>
      </c>
      <c r="J52" s="188">
        <v>39.8</v>
      </c>
      <c r="K52" s="190">
        <v>181.3</v>
      </c>
      <c r="L52" s="188"/>
      <c r="M52" s="188"/>
      <c r="N52" s="188">
        <v>52.8</v>
      </c>
      <c r="O52" s="188"/>
      <c r="P52" s="188"/>
      <c r="Q52" s="188"/>
      <c r="R52" s="191"/>
      <c r="S52" s="188"/>
      <c r="T52" s="301">
        <v>22915.3</v>
      </c>
      <c r="U52" s="85"/>
      <c r="V52" s="103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</row>
    <row r="53" spans="1:39" s="86" customFormat="1" ht="15.75" customHeight="1">
      <c r="A53" s="193" t="s">
        <v>78</v>
      </c>
      <c r="B53" s="188">
        <v>10366.5</v>
      </c>
      <c r="C53" s="188">
        <v>896.1</v>
      </c>
      <c r="D53" s="188">
        <v>472</v>
      </c>
      <c r="E53" s="188">
        <v>88.9</v>
      </c>
      <c r="F53" s="188">
        <v>51</v>
      </c>
      <c r="G53" s="188"/>
      <c r="H53" s="188"/>
      <c r="I53" s="189">
        <v>14.9</v>
      </c>
      <c r="J53" s="188">
        <v>23</v>
      </c>
      <c r="K53" s="190">
        <v>135.4</v>
      </c>
      <c r="L53" s="188"/>
      <c r="M53" s="188"/>
      <c r="N53" s="188">
        <v>83.6</v>
      </c>
      <c r="O53" s="188"/>
      <c r="P53" s="188"/>
      <c r="Q53" s="188"/>
      <c r="R53" s="191"/>
      <c r="S53" s="188"/>
      <c r="T53" s="301">
        <v>12042.5</v>
      </c>
      <c r="U53" s="85"/>
      <c r="V53" s="103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</row>
    <row r="54" spans="1:39" s="86" customFormat="1" ht="15.75" customHeight="1">
      <c r="A54" s="193" t="s">
        <v>79</v>
      </c>
      <c r="B54" s="188">
        <v>15052.6</v>
      </c>
      <c r="C54" s="188">
        <v>1960</v>
      </c>
      <c r="D54" s="188">
        <v>560</v>
      </c>
      <c r="E54" s="188">
        <v>142.5</v>
      </c>
      <c r="F54" s="188">
        <v>92</v>
      </c>
      <c r="G54" s="188"/>
      <c r="H54" s="188"/>
      <c r="I54" s="189">
        <v>26.9</v>
      </c>
      <c r="J54" s="188">
        <v>23.6</v>
      </c>
      <c r="K54" s="190">
        <v>84.2</v>
      </c>
      <c r="L54" s="188"/>
      <c r="M54" s="188"/>
      <c r="N54" s="188">
        <v>52.2</v>
      </c>
      <c r="O54" s="188"/>
      <c r="P54" s="188"/>
      <c r="Q54" s="188"/>
      <c r="R54" s="191"/>
      <c r="S54" s="188"/>
      <c r="T54" s="301">
        <v>17851.5</v>
      </c>
      <c r="U54" s="85"/>
      <c r="V54" s="103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</row>
    <row r="55" spans="1:39" s="86" customFormat="1" ht="15.75" customHeight="1">
      <c r="A55" s="180" t="s">
        <v>80</v>
      </c>
      <c r="B55" s="188"/>
      <c r="C55" s="188"/>
      <c r="D55" s="188"/>
      <c r="E55" s="188"/>
      <c r="F55" s="188"/>
      <c r="G55" s="188"/>
      <c r="H55" s="188"/>
      <c r="I55" s="189"/>
      <c r="J55" s="188"/>
      <c r="K55" s="188"/>
      <c r="L55" s="188"/>
      <c r="M55" s="188">
        <v>14588.2</v>
      </c>
      <c r="N55" s="188"/>
      <c r="O55" s="188">
        <v>4636.7</v>
      </c>
      <c r="P55" s="188">
        <v>59000</v>
      </c>
      <c r="Q55" s="188">
        <v>173000</v>
      </c>
      <c r="R55" s="188">
        <v>2648.3</v>
      </c>
      <c r="S55" s="188">
        <v>61927.5</v>
      </c>
      <c r="T55" s="301">
        <v>315800.7</v>
      </c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</row>
    <row r="56" spans="1:39" s="86" customFormat="1" ht="15.75" customHeight="1">
      <c r="A56" s="194" t="s">
        <v>81</v>
      </c>
      <c r="B56" s="192">
        <v>2201622.7</v>
      </c>
      <c r="C56" s="192">
        <v>815778.9</v>
      </c>
      <c r="D56" s="192">
        <v>71572.8</v>
      </c>
      <c r="E56" s="192">
        <v>179074.7</v>
      </c>
      <c r="F56" s="192">
        <v>150278</v>
      </c>
      <c r="G56" s="192">
        <v>6698</v>
      </c>
      <c r="H56" s="192">
        <v>2325.2</v>
      </c>
      <c r="I56" s="192">
        <v>14109.1</v>
      </c>
      <c r="J56" s="192">
        <v>5664.4</v>
      </c>
      <c r="K56" s="192">
        <v>14012.8</v>
      </c>
      <c r="L56" s="192">
        <v>868.1</v>
      </c>
      <c r="M56" s="192">
        <v>14588.2</v>
      </c>
      <c r="N56" s="192">
        <v>2714.5</v>
      </c>
      <c r="O56" s="192">
        <v>4636.7</v>
      </c>
      <c r="P56" s="192">
        <v>59000</v>
      </c>
      <c r="Q56" s="192">
        <v>173000</v>
      </c>
      <c r="R56" s="192">
        <v>2648.3</v>
      </c>
      <c r="S56" s="192">
        <v>61927.5</v>
      </c>
      <c r="T56" s="301">
        <v>3601445.2</v>
      </c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</row>
    <row r="57" spans="2:39" ht="15.75">
      <c r="B57" s="24"/>
      <c r="C57" s="23"/>
      <c r="D57" s="23"/>
      <c r="E57" s="23"/>
      <c r="T57" s="87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</row>
    <row r="58" spans="14:39" ht="15.75">
      <c r="N58" s="23"/>
      <c r="R58" s="87"/>
      <c r="S58" s="87"/>
      <c r="T58" s="87">
        <f>SUM(T10:T55)</f>
        <v>3601445.1999999997</v>
      </c>
      <c r="U58" s="87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</row>
    <row r="59" spans="6:39" ht="15.75">
      <c r="F59" s="23"/>
      <c r="G59" s="23"/>
      <c r="T59" s="87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</row>
    <row r="60" spans="20:39" ht="15.75">
      <c r="T60" s="87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</row>
    <row r="61" spans="20:39" ht="15.75">
      <c r="T61" s="87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</row>
    <row r="62" spans="20:39" ht="15.75">
      <c r="T62" s="87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</row>
    <row r="63" spans="20:39" ht="15.75">
      <c r="T63" s="87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</row>
    <row r="64" spans="20:39" ht="15.75">
      <c r="T64" s="87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</row>
    <row r="65" spans="20:39" ht="15.75">
      <c r="T65" s="87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</row>
    <row r="66" spans="20:39" ht="15.75">
      <c r="T66" s="87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</row>
    <row r="67" spans="20:39" ht="15.75">
      <c r="T67" s="87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</row>
    <row r="68" spans="20:39" ht="15.75">
      <c r="T68" s="87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</row>
    <row r="69" spans="20:39" ht="15.75">
      <c r="T69" s="87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</row>
    <row r="70" spans="20:39" ht="15.75">
      <c r="T70" s="87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</row>
    <row r="71" spans="20:39" ht="15.75">
      <c r="T71" s="87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</row>
    <row r="72" spans="20:39" ht="15.75">
      <c r="T72" s="87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</row>
    <row r="73" spans="20:39" ht="15.75">
      <c r="T73" s="87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</row>
    <row r="74" spans="20:39" ht="15.75">
      <c r="T74" s="87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</row>
    <row r="75" spans="20:39" ht="15.75">
      <c r="T75" s="87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</row>
    <row r="76" spans="20:39" ht="15.75">
      <c r="T76" s="87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</row>
    <row r="77" spans="20:39" ht="15.75">
      <c r="T77" s="87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</row>
    <row r="78" spans="20:39" ht="15.75">
      <c r="T78" s="87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</row>
    <row r="79" spans="20:39" ht="15.75">
      <c r="T79" s="87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</row>
    <row r="80" spans="20:39" ht="15.75">
      <c r="T80" s="87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</row>
    <row r="81" spans="20:39" ht="15.75">
      <c r="T81" s="87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</row>
    <row r="82" spans="20:39" ht="15.75">
      <c r="T82" s="87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</row>
    <row r="83" spans="20:39" ht="15.75">
      <c r="T83" s="87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</row>
    <row r="84" spans="20:39" ht="15.75">
      <c r="T84" s="87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</row>
    <row r="85" spans="20:39" ht="15.75">
      <c r="T85" s="87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</row>
    <row r="86" spans="20:39" ht="15.75">
      <c r="T86" s="87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</row>
    <row r="87" spans="20:39" ht="15.75">
      <c r="T87" s="87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</row>
    <row r="88" spans="20:39" ht="15.75">
      <c r="T88" s="87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</row>
    <row r="89" spans="20:39" ht="15.75">
      <c r="T89" s="87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</row>
    <row r="90" spans="20:39" ht="15.75">
      <c r="T90" s="87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</row>
    <row r="91" spans="20:39" ht="15.75">
      <c r="T91" s="87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</row>
    <row r="92" spans="20:39" ht="15.75">
      <c r="T92" s="87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</row>
    <row r="93" spans="20:39" ht="15.75">
      <c r="T93" s="87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</row>
    <row r="94" spans="20:39" ht="15.75">
      <c r="T94" s="87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</row>
    <row r="95" spans="20:39" ht="15.75">
      <c r="T95" s="87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</row>
    <row r="96" spans="20:39" ht="15.75">
      <c r="T96" s="87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</row>
    <row r="97" spans="20:39" ht="15.75">
      <c r="T97" s="87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</row>
    <row r="98" spans="20:39" ht="15.75">
      <c r="T98" s="87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</row>
    <row r="99" spans="20:39" ht="15.75">
      <c r="T99" s="87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</row>
    <row r="100" spans="20:39" ht="15.75">
      <c r="T100" s="87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</row>
    <row r="101" spans="20:39" ht="15.75">
      <c r="T101" s="87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</row>
    <row r="102" spans="20:39" ht="15.75">
      <c r="T102" s="87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</row>
    <row r="103" spans="20:39" ht="15.75">
      <c r="T103" s="87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</row>
    <row r="104" spans="20:39" ht="15.75">
      <c r="T104" s="87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</row>
    <row r="105" spans="20:39" ht="15.75">
      <c r="T105" s="87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</row>
    <row r="106" spans="20:39" ht="15.75">
      <c r="T106" s="87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</row>
    <row r="107" spans="20:39" ht="15.75">
      <c r="T107" s="87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</row>
    <row r="108" spans="20:39" ht="15.75">
      <c r="T108" s="87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</row>
    <row r="109" spans="20:39" ht="15.75">
      <c r="T109" s="87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</row>
    <row r="110" spans="20:39" ht="15.75">
      <c r="T110" s="87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</row>
    <row r="111" spans="20:39" ht="15.75">
      <c r="T111" s="87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</row>
    <row r="112" spans="20:39" ht="15.75">
      <c r="T112" s="87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</row>
    <row r="113" spans="20:39" ht="15.75">
      <c r="T113" s="87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</row>
    <row r="114" spans="20:39" ht="15.75">
      <c r="T114" s="87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</row>
    <row r="115" spans="20:39" ht="15.75">
      <c r="T115" s="87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</row>
    <row r="116" spans="20:39" ht="15.75">
      <c r="T116" s="87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</row>
    <row r="117" spans="20:39" ht="15.75">
      <c r="T117" s="87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</row>
    <row r="118" spans="20:39" ht="15.75">
      <c r="T118" s="87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</row>
    <row r="119" spans="20:39" ht="15.75">
      <c r="T119" s="87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</row>
    <row r="120" spans="20:39" ht="15.75">
      <c r="T120" s="87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</row>
    <row r="121" spans="20:39" ht="15.75">
      <c r="T121" s="87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</row>
    <row r="122" spans="20:39" ht="15.75">
      <c r="T122" s="87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</row>
    <row r="123" spans="20:39" ht="15.75">
      <c r="T123" s="87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</row>
    <row r="124" spans="20:39" ht="15.75">
      <c r="T124" s="87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</row>
    <row r="125" spans="20:39" ht="15.75">
      <c r="T125" s="87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</row>
    <row r="126" spans="20:39" ht="15.75">
      <c r="T126" s="87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</row>
    <row r="127" spans="20:39" ht="15.75">
      <c r="T127" s="87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</row>
    <row r="128" spans="20:39" ht="15.75">
      <c r="T128" s="87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</row>
    <row r="129" spans="20:39" ht="15.75">
      <c r="T129" s="87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</row>
    <row r="130" spans="20:39" ht="15.75">
      <c r="T130" s="87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</row>
    <row r="131" spans="20:39" ht="15.75">
      <c r="T131" s="87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</row>
    <row r="132" spans="20:39" ht="15.75">
      <c r="T132" s="87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</row>
    <row r="133" spans="20:39" ht="15.75">
      <c r="T133" s="87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</row>
    <row r="134" spans="20:39" ht="15.75">
      <c r="T134" s="87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</row>
    <row r="135" spans="20:39" ht="15.75">
      <c r="T135" s="87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</row>
    <row r="136" spans="20:39" ht="15.75">
      <c r="T136" s="87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</row>
    <row r="137" spans="20:39" ht="15.75">
      <c r="T137" s="87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</row>
    <row r="138" spans="20:39" ht="15.75">
      <c r="T138" s="87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</row>
    <row r="139" spans="20:39" ht="15.75">
      <c r="T139" s="87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</row>
    <row r="140" spans="20:39" ht="15.75">
      <c r="T140" s="87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</row>
    <row r="141" spans="20:39" ht="15.75">
      <c r="T141" s="87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</row>
    <row r="142" spans="20:39" ht="15.75">
      <c r="T142" s="87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</row>
    <row r="143" spans="20:39" ht="15.75">
      <c r="T143" s="87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</row>
    <row r="144" spans="20:39" ht="15.75">
      <c r="T144" s="87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</row>
    <row r="145" spans="20:39" ht="15.75">
      <c r="T145" s="87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</row>
    <row r="146" spans="20:39" ht="15.75">
      <c r="T146" s="87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</row>
    <row r="147" spans="20:39" ht="15.75">
      <c r="T147" s="87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</row>
    <row r="148" spans="20:39" ht="15.75">
      <c r="T148" s="87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</row>
    <row r="149" spans="20:39" ht="15.75">
      <c r="T149" s="87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</row>
    <row r="150" spans="20:39" ht="15.75">
      <c r="T150" s="87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</row>
    <row r="151" spans="20:39" ht="15.75">
      <c r="T151" s="87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</row>
    <row r="152" spans="20:39" ht="15.75">
      <c r="T152" s="87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</row>
    <row r="153" spans="20:39" ht="15.75">
      <c r="T153" s="87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</row>
    <row r="154" spans="20:39" ht="15.75">
      <c r="T154" s="87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</row>
    <row r="155" spans="20:39" ht="15.75">
      <c r="T155" s="87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</row>
    <row r="156" spans="20:39" ht="15.75">
      <c r="T156" s="87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</row>
    <row r="157" spans="20:39" ht="15.75">
      <c r="T157" s="87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</row>
    <row r="158" spans="20:39" ht="15.75">
      <c r="T158" s="87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</row>
    <row r="159" spans="20:39" ht="15.75">
      <c r="T159" s="87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</row>
    <row r="160" spans="20:39" ht="15.75">
      <c r="T160" s="87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</row>
    <row r="161" spans="20:39" ht="15.75">
      <c r="T161" s="87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</row>
    <row r="162" spans="20:39" ht="15.75">
      <c r="T162" s="87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</row>
    <row r="163" spans="20:39" ht="15.75">
      <c r="T163" s="87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</row>
    <row r="164" spans="20:39" ht="15.75">
      <c r="T164" s="87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</row>
    <row r="165" spans="20:39" ht="15.75">
      <c r="T165" s="87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</row>
    <row r="166" spans="20:39" ht="15.75">
      <c r="T166" s="87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</row>
    <row r="167" spans="20:39" ht="15.75">
      <c r="T167" s="87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</row>
    <row r="168" spans="20:39" ht="15.75">
      <c r="T168" s="87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</row>
    <row r="169" spans="20:39" ht="15.75">
      <c r="T169" s="87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</row>
    <row r="170" spans="20:39" ht="15.75">
      <c r="T170" s="87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</row>
    <row r="171" spans="20:39" ht="15.75">
      <c r="T171" s="87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</row>
    <row r="172" spans="20:39" ht="15.75">
      <c r="T172" s="87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</row>
    <row r="173" spans="20:39" ht="15.75">
      <c r="T173" s="87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</row>
    <row r="174" spans="20:39" ht="15.75">
      <c r="T174" s="87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</row>
    <row r="175" spans="20:39" ht="15.75">
      <c r="T175" s="87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</row>
    <row r="176" spans="20:39" ht="15.75">
      <c r="T176" s="87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</row>
    <row r="177" spans="20:39" ht="15.75">
      <c r="T177" s="87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</row>
    <row r="178" spans="20:39" ht="15.75">
      <c r="T178" s="87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</row>
    <row r="179" spans="20:39" ht="15.75">
      <c r="T179" s="87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</row>
    <row r="180" spans="20:39" ht="15.75">
      <c r="T180" s="87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</row>
    <row r="181" spans="20:39" ht="15.75">
      <c r="T181" s="87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</row>
    <row r="182" spans="20:39" ht="15.75">
      <c r="T182" s="87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</row>
    <row r="183" spans="20:39" ht="15.75">
      <c r="T183" s="87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</row>
    <row r="184" spans="20:39" ht="15.75">
      <c r="T184" s="87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</row>
    <row r="185" spans="20:39" ht="15.75">
      <c r="T185" s="87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</row>
  </sheetData>
  <mergeCells count="23">
    <mergeCell ref="B6:Q6"/>
    <mergeCell ref="M7:M9"/>
    <mergeCell ref="B7:B9"/>
    <mergeCell ref="C7:C9"/>
    <mergeCell ref="D7:D9"/>
    <mergeCell ref="E7:E9"/>
    <mergeCell ref="G8:H8"/>
    <mergeCell ref="I8:I9"/>
    <mergeCell ref="N7:N9"/>
    <mergeCell ref="R7:R9"/>
    <mergeCell ref="O7:O9"/>
    <mergeCell ref="P7:P9"/>
    <mergeCell ref="Q7:Q9"/>
    <mergeCell ref="R2:T2"/>
    <mergeCell ref="A4:O4"/>
    <mergeCell ref="T6:T9"/>
    <mergeCell ref="F7:J7"/>
    <mergeCell ref="A6:A9"/>
    <mergeCell ref="F8:F9"/>
    <mergeCell ref="J8:J9"/>
    <mergeCell ref="K7:K9"/>
    <mergeCell ref="L7:L9"/>
    <mergeCell ref="S6:S9"/>
  </mergeCells>
  <printOptions horizontalCentered="1"/>
  <pageMargins left="0" right="0" top="0.43" bottom="0" header="0.3" footer="0.41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"/>
  <sheetViews>
    <sheetView view="pageBreakPreview" zoomScale="75" zoomScaleNormal="75" zoomScaleSheetLayoutView="75" workbookViewId="0" topLeftCell="B1">
      <selection activeCell="E3" sqref="E3"/>
    </sheetView>
  </sheetViews>
  <sheetFormatPr defaultColWidth="9.00390625" defaultRowHeight="12.75"/>
  <cols>
    <col min="1" max="1" width="2.125" style="114" hidden="1" customWidth="1"/>
    <col min="2" max="2" width="29.25390625" style="114" customWidth="1"/>
    <col min="3" max="3" width="18.125" style="114" customWidth="1"/>
    <col min="4" max="4" width="21.375" style="114" customWidth="1"/>
    <col min="5" max="5" width="30.125" style="114" customWidth="1"/>
    <col min="6" max="6" width="19.25390625" style="114" customWidth="1"/>
    <col min="7" max="7" width="17.75390625" style="114" customWidth="1"/>
    <col min="8" max="8" width="13.25390625" style="114" customWidth="1"/>
    <col min="9" max="9" width="17.75390625" style="114" hidden="1" customWidth="1"/>
    <col min="10" max="10" width="12.75390625" style="114" customWidth="1"/>
    <col min="11" max="11" width="17.75390625" style="114" customWidth="1"/>
    <col min="12" max="12" width="10.875" style="114" customWidth="1"/>
    <col min="13" max="13" width="15.25390625" style="114" hidden="1" customWidth="1"/>
    <col min="14" max="14" width="4.875" style="114" hidden="1" customWidth="1"/>
    <col min="15" max="15" width="14.00390625" style="114" hidden="1" customWidth="1"/>
    <col min="16" max="16384" width="8.875" style="114" customWidth="1"/>
  </cols>
  <sheetData>
    <row r="1" spans="5:16" ht="13.5" customHeight="1">
      <c r="E1" s="112" t="s">
        <v>223</v>
      </c>
      <c r="F1" s="112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5:16" ht="15.75">
      <c r="E2" s="112" t="s">
        <v>183</v>
      </c>
      <c r="F2" s="112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5:16" ht="15.75">
      <c r="E3" s="167" t="s">
        <v>383</v>
      </c>
      <c r="F3" s="112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2:17" ht="38.25" customHeight="1">
      <c r="B4" s="403" t="s">
        <v>289</v>
      </c>
      <c r="C4" s="403"/>
      <c r="D4" s="403"/>
      <c r="E4" s="403"/>
      <c r="F4" s="116"/>
      <c r="G4" s="404"/>
      <c r="H4" s="404"/>
      <c r="I4" s="404"/>
      <c r="J4" s="116"/>
      <c r="K4" s="116"/>
      <c r="L4" s="116"/>
      <c r="M4" s="116"/>
      <c r="N4" s="116"/>
      <c r="O4" s="116"/>
      <c r="P4" s="117"/>
      <c r="Q4" s="117"/>
    </row>
    <row r="5" spans="2:17" ht="16.5" customHeight="1">
      <c r="B5" s="115"/>
      <c r="C5" s="115"/>
      <c r="D5" s="115"/>
      <c r="E5" s="252" t="s">
        <v>196</v>
      </c>
      <c r="F5" s="116"/>
      <c r="G5" s="404"/>
      <c r="H5" s="404"/>
      <c r="I5" s="404"/>
      <c r="J5" s="116"/>
      <c r="K5" s="116"/>
      <c r="L5" s="116"/>
      <c r="M5" s="116"/>
      <c r="N5" s="116"/>
      <c r="O5" s="116"/>
      <c r="P5" s="117"/>
      <c r="Q5" s="117"/>
    </row>
    <row r="6" spans="2:15" ht="42.75" customHeight="1" thickBot="1">
      <c r="B6" s="405" t="s">
        <v>224</v>
      </c>
      <c r="C6" s="405" t="s">
        <v>285</v>
      </c>
      <c r="D6" s="405" t="s">
        <v>287</v>
      </c>
      <c r="E6" s="407" t="s">
        <v>190</v>
      </c>
      <c r="O6" s="118"/>
    </row>
    <row r="7" spans="2:17" ht="88.5" customHeight="1">
      <c r="B7" s="406"/>
      <c r="C7" s="406"/>
      <c r="D7" s="406"/>
      <c r="E7" s="408"/>
      <c r="F7" s="113"/>
      <c r="G7" s="113"/>
      <c r="H7" s="119"/>
      <c r="I7" s="120"/>
      <c r="J7" s="119"/>
      <c r="K7" s="121"/>
      <c r="L7" s="113"/>
      <c r="M7" s="122"/>
      <c r="N7" s="123"/>
      <c r="O7" s="124"/>
      <c r="P7" s="402"/>
      <c r="Q7" s="402"/>
    </row>
    <row r="8" spans="2:15" ht="15.75">
      <c r="B8" s="249" t="s">
        <v>44</v>
      </c>
      <c r="C8" s="106">
        <v>2675.3</v>
      </c>
      <c r="D8" s="106"/>
      <c r="E8" s="152">
        <f aca="true" t="shared" si="0" ref="E8:E54">SUM(C8:D8)</f>
        <v>2675.3</v>
      </c>
      <c r="F8" s="89"/>
      <c r="G8" s="89"/>
      <c r="H8" s="89"/>
      <c r="I8" s="89"/>
      <c r="J8" s="89"/>
      <c r="K8" s="90"/>
      <c r="L8" s="89"/>
      <c r="M8" s="125"/>
      <c r="N8" s="88"/>
      <c r="O8" s="91"/>
    </row>
    <row r="9" spans="2:15" ht="15.75">
      <c r="B9" s="249" t="s">
        <v>36</v>
      </c>
      <c r="C9" s="106">
        <v>1809.2</v>
      </c>
      <c r="D9" s="106"/>
      <c r="E9" s="152">
        <f t="shared" si="0"/>
        <v>1809.2</v>
      </c>
      <c r="F9" s="126"/>
      <c r="G9" s="126"/>
      <c r="H9" s="126"/>
      <c r="I9" s="126"/>
      <c r="J9" s="126"/>
      <c r="K9" s="90"/>
      <c r="L9" s="126"/>
      <c r="M9" s="125"/>
      <c r="N9" s="88"/>
      <c r="O9" s="98"/>
    </row>
    <row r="10" spans="2:15" ht="15.75">
      <c r="B10" s="249" t="s">
        <v>37</v>
      </c>
      <c r="C10" s="106"/>
      <c r="D10" s="106"/>
      <c r="E10" s="269">
        <f t="shared" si="0"/>
        <v>0</v>
      </c>
      <c r="F10" s="92"/>
      <c r="G10" s="92"/>
      <c r="H10" s="89"/>
      <c r="I10" s="89"/>
      <c r="J10" s="89"/>
      <c r="K10" s="90"/>
      <c r="L10" s="89"/>
      <c r="M10" s="125"/>
      <c r="N10" s="88"/>
      <c r="O10" s="91"/>
    </row>
    <row r="11" spans="2:15" ht="15.75">
      <c r="B11" s="249" t="s">
        <v>60</v>
      </c>
      <c r="C11" s="106"/>
      <c r="D11" s="106"/>
      <c r="E11" s="269">
        <f t="shared" si="0"/>
        <v>0</v>
      </c>
      <c r="F11" s="126"/>
      <c r="G11" s="126"/>
      <c r="H11" s="126"/>
      <c r="I11" s="126"/>
      <c r="J11" s="126"/>
      <c r="K11" s="90"/>
      <c r="L11" s="126"/>
      <c r="M11" s="125"/>
      <c r="N11" s="88"/>
      <c r="O11" s="98"/>
    </row>
    <row r="12" spans="2:15" ht="15" customHeight="1">
      <c r="B12" s="249" t="s">
        <v>38</v>
      </c>
      <c r="C12" s="106">
        <v>1786.1</v>
      </c>
      <c r="D12" s="106">
        <v>747.8</v>
      </c>
      <c r="E12" s="152">
        <f t="shared" si="0"/>
        <v>2533.8999999999996</v>
      </c>
      <c r="F12" s="92"/>
      <c r="G12" s="92"/>
      <c r="H12" s="89"/>
      <c r="I12" s="89"/>
      <c r="J12" s="89"/>
      <c r="K12" s="90"/>
      <c r="L12" s="89"/>
      <c r="M12" s="125"/>
      <c r="N12" s="88"/>
      <c r="O12" s="91"/>
    </row>
    <row r="13" spans="2:15" ht="15.75">
      <c r="B13" s="249" t="s">
        <v>39</v>
      </c>
      <c r="C13" s="106"/>
      <c r="D13" s="106"/>
      <c r="E13" s="269">
        <f t="shared" si="0"/>
        <v>0</v>
      </c>
      <c r="F13" s="126"/>
      <c r="G13" s="126"/>
      <c r="H13" s="126"/>
      <c r="I13" s="126"/>
      <c r="J13" s="126"/>
      <c r="K13" s="90"/>
      <c r="L13" s="126"/>
      <c r="M13" s="125"/>
      <c r="N13" s="88"/>
      <c r="O13" s="98"/>
    </row>
    <row r="14" spans="2:15" ht="15.75">
      <c r="B14" s="249" t="s">
        <v>40</v>
      </c>
      <c r="C14" s="106">
        <v>1904.5</v>
      </c>
      <c r="D14" s="106"/>
      <c r="E14" s="152">
        <f t="shared" si="0"/>
        <v>1904.5</v>
      </c>
      <c r="F14" s="92"/>
      <c r="G14" s="92"/>
      <c r="H14" s="89"/>
      <c r="I14" s="89"/>
      <c r="J14" s="89"/>
      <c r="K14" s="90"/>
      <c r="L14" s="89"/>
      <c r="M14" s="125"/>
      <c r="N14" s="88"/>
      <c r="O14" s="91"/>
    </row>
    <row r="15" spans="2:15" ht="15.75">
      <c r="B15" s="249" t="s">
        <v>41</v>
      </c>
      <c r="C15" s="106"/>
      <c r="D15" s="106"/>
      <c r="E15" s="269">
        <f t="shared" si="0"/>
        <v>0</v>
      </c>
      <c r="F15" s="126"/>
      <c r="G15" s="126"/>
      <c r="H15" s="126"/>
      <c r="I15" s="126"/>
      <c r="J15" s="126"/>
      <c r="K15" s="90"/>
      <c r="L15" s="126"/>
      <c r="M15" s="125"/>
      <c r="N15" s="88"/>
      <c r="O15" s="98"/>
    </row>
    <row r="16" spans="2:15" ht="15" customHeight="1">
      <c r="B16" s="249" t="s">
        <v>42</v>
      </c>
      <c r="C16" s="106">
        <v>1128.8</v>
      </c>
      <c r="D16" s="106"/>
      <c r="E16" s="152">
        <f t="shared" si="0"/>
        <v>1128.8</v>
      </c>
      <c r="F16" s="92"/>
      <c r="G16" s="92"/>
      <c r="H16" s="89"/>
      <c r="I16" s="89"/>
      <c r="J16" s="89"/>
      <c r="K16" s="90"/>
      <c r="L16" s="89"/>
      <c r="M16" s="125"/>
      <c r="N16" s="88"/>
      <c r="O16" s="91"/>
    </row>
    <row r="17" spans="2:15" ht="15.75">
      <c r="B17" s="249" t="s">
        <v>43</v>
      </c>
      <c r="C17" s="106"/>
      <c r="D17" s="106"/>
      <c r="E17" s="269">
        <f t="shared" si="0"/>
        <v>0</v>
      </c>
      <c r="F17" s="126"/>
      <c r="G17" s="126"/>
      <c r="H17" s="126"/>
      <c r="I17" s="126"/>
      <c r="J17" s="126"/>
      <c r="K17" s="90"/>
      <c r="L17" s="126"/>
      <c r="M17" s="125"/>
      <c r="N17" s="88"/>
      <c r="O17" s="98"/>
    </row>
    <row r="18" spans="2:15" ht="15.75">
      <c r="B18" s="249" t="s">
        <v>45</v>
      </c>
      <c r="C18" s="106"/>
      <c r="D18" s="106"/>
      <c r="E18" s="269">
        <f t="shared" si="0"/>
        <v>0</v>
      </c>
      <c r="F18" s="92"/>
      <c r="G18" s="92"/>
      <c r="H18" s="89"/>
      <c r="I18" s="89"/>
      <c r="J18" s="89"/>
      <c r="K18" s="90"/>
      <c r="L18" s="89"/>
      <c r="M18" s="125"/>
      <c r="N18" s="88"/>
      <c r="O18" s="91"/>
    </row>
    <row r="19" spans="2:15" ht="15.75">
      <c r="B19" s="249" t="s">
        <v>46</v>
      </c>
      <c r="C19" s="106">
        <v>1429.1</v>
      </c>
      <c r="D19" s="106"/>
      <c r="E19" s="152">
        <f t="shared" si="0"/>
        <v>1429.1</v>
      </c>
      <c r="F19" s="126"/>
      <c r="G19" s="126"/>
      <c r="H19" s="126"/>
      <c r="I19" s="126"/>
      <c r="J19" s="126"/>
      <c r="K19" s="90"/>
      <c r="L19" s="126"/>
      <c r="M19" s="125"/>
      <c r="N19" s="88"/>
      <c r="O19" s="98"/>
    </row>
    <row r="20" spans="2:15" ht="15.75">
      <c r="B20" s="249" t="s">
        <v>47</v>
      </c>
      <c r="C20" s="106"/>
      <c r="D20" s="106"/>
      <c r="E20" s="269">
        <f t="shared" si="0"/>
        <v>0</v>
      </c>
      <c r="F20" s="126"/>
      <c r="G20" s="126"/>
      <c r="H20" s="126"/>
      <c r="I20" s="126"/>
      <c r="J20" s="126"/>
      <c r="K20" s="90"/>
      <c r="L20" s="126"/>
      <c r="M20" s="127"/>
      <c r="N20" s="88"/>
      <c r="O20" s="98"/>
    </row>
    <row r="21" spans="2:15" ht="15.75">
      <c r="B21" s="249" t="s">
        <v>48</v>
      </c>
      <c r="C21" s="106"/>
      <c r="D21" s="106"/>
      <c r="E21" s="269">
        <f t="shared" si="0"/>
        <v>0</v>
      </c>
      <c r="F21" s="90"/>
      <c r="G21" s="90"/>
      <c r="H21" s="90"/>
      <c r="I21" s="90"/>
      <c r="J21" s="90"/>
      <c r="K21" s="90"/>
      <c r="L21" s="90"/>
      <c r="M21" s="128"/>
      <c r="N21" s="129"/>
      <c r="O21" s="98"/>
    </row>
    <row r="22" spans="2:15" ht="15.75">
      <c r="B22" s="249" t="s">
        <v>49</v>
      </c>
      <c r="C22" s="106"/>
      <c r="D22" s="106"/>
      <c r="E22" s="269">
        <f t="shared" si="0"/>
        <v>0</v>
      </c>
      <c r="F22" s="89"/>
      <c r="G22" s="89"/>
      <c r="H22" s="89"/>
      <c r="I22" s="89"/>
      <c r="J22" s="89"/>
      <c r="K22" s="90"/>
      <c r="L22" s="89"/>
      <c r="M22" s="128"/>
      <c r="N22" s="129"/>
      <c r="O22" s="91"/>
    </row>
    <row r="23" spans="2:15" ht="15.75">
      <c r="B23" s="249" t="s">
        <v>50</v>
      </c>
      <c r="C23" s="106">
        <v>1643.6</v>
      </c>
      <c r="D23" s="106"/>
      <c r="E23" s="152">
        <f t="shared" si="0"/>
        <v>1643.6</v>
      </c>
      <c r="F23" s="90"/>
      <c r="G23" s="90"/>
      <c r="H23" s="90"/>
      <c r="I23" s="90"/>
      <c r="J23" s="90"/>
      <c r="K23" s="90"/>
      <c r="L23" s="90"/>
      <c r="M23" s="128"/>
      <c r="N23" s="129"/>
      <c r="O23" s="98"/>
    </row>
    <row r="24" spans="2:15" ht="15.75">
      <c r="B24" s="249" t="s">
        <v>52</v>
      </c>
      <c r="C24" s="106">
        <v>1259.2</v>
      </c>
      <c r="D24" s="106"/>
      <c r="E24" s="152">
        <f t="shared" si="0"/>
        <v>1259.2</v>
      </c>
      <c r="F24" s="89"/>
      <c r="G24" s="89"/>
      <c r="H24" s="89"/>
      <c r="I24" s="89"/>
      <c r="J24" s="89"/>
      <c r="K24" s="90"/>
      <c r="L24" s="89"/>
      <c r="M24" s="128"/>
      <c r="N24" s="129"/>
      <c r="O24" s="91"/>
    </row>
    <row r="25" spans="2:15" ht="15.75">
      <c r="B25" s="249" t="s">
        <v>51</v>
      </c>
      <c r="C25" s="106"/>
      <c r="D25" s="106"/>
      <c r="E25" s="269">
        <f t="shared" si="0"/>
        <v>0</v>
      </c>
      <c r="F25" s="130"/>
      <c r="G25" s="130"/>
      <c r="H25" s="130"/>
      <c r="I25" s="130"/>
      <c r="J25" s="130"/>
      <c r="K25" s="131"/>
      <c r="L25" s="130"/>
      <c r="M25" s="132"/>
      <c r="N25" s="133"/>
      <c r="O25" s="98"/>
    </row>
    <row r="26" spans="2:15" ht="15.75">
      <c r="B26" s="249" t="s">
        <v>53</v>
      </c>
      <c r="C26" s="106"/>
      <c r="D26" s="106"/>
      <c r="E26" s="269">
        <f t="shared" si="0"/>
        <v>0</v>
      </c>
      <c r="F26" s="131"/>
      <c r="G26" s="131"/>
      <c r="H26" s="131"/>
      <c r="I26" s="131"/>
      <c r="J26" s="131"/>
      <c r="K26" s="131"/>
      <c r="L26" s="131"/>
      <c r="M26" s="134"/>
      <c r="N26" s="135"/>
      <c r="O26" s="98"/>
    </row>
    <row r="27" spans="2:15" ht="15.75">
      <c r="B27" s="249" t="s">
        <v>54</v>
      </c>
      <c r="C27" s="106"/>
      <c r="D27" s="106"/>
      <c r="E27" s="269">
        <f t="shared" si="0"/>
        <v>0</v>
      </c>
      <c r="F27" s="131"/>
      <c r="G27" s="131"/>
      <c r="H27" s="131"/>
      <c r="I27" s="131"/>
      <c r="J27" s="131"/>
      <c r="K27" s="131"/>
      <c r="L27" s="131"/>
      <c r="M27" s="134"/>
      <c r="N27" s="135"/>
      <c r="O27" s="98"/>
    </row>
    <row r="28" spans="2:15" ht="15.75">
      <c r="B28" s="249" t="s">
        <v>55</v>
      </c>
      <c r="C28" s="106"/>
      <c r="D28" s="106"/>
      <c r="E28" s="269">
        <f t="shared" si="0"/>
        <v>0</v>
      </c>
      <c r="F28" s="131"/>
      <c r="G28" s="131"/>
      <c r="H28" s="131"/>
      <c r="I28" s="131"/>
      <c r="J28" s="131"/>
      <c r="K28" s="131"/>
      <c r="L28" s="131"/>
      <c r="M28" s="134"/>
      <c r="N28" s="135"/>
      <c r="O28" s="98"/>
    </row>
    <row r="29" spans="2:15" ht="15.75">
      <c r="B29" s="249" t="s">
        <v>56</v>
      </c>
      <c r="C29" s="106"/>
      <c r="D29" s="106"/>
      <c r="E29" s="269">
        <f t="shared" si="0"/>
        <v>0</v>
      </c>
      <c r="F29" s="93"/>
      <c r="G29" s="93"/>
      <c r="H29" s="89"/>
      <c r="I29" s="89"/>
      <c r="J29" s="89"/>
      <c r="K29" s="90"/>
      <c r="L29" s="89"/>
      <c r="M29" s="136"/>
      <c r="N29" s="135"/>
      <c r="O29" s="91"/>
    </row>
    <row r="30" spans="2:15" ht="15.75">
      <c r="B30" s="249" t="s">
        <v>57</v>
      </c>
      <c r="C30" s="106">
        <v>1652.4</v>
      </c>
      <c r="D30" s="106"/>
      <c r="E30" s="152">
        <f t="shared" si="0"/>
        <v>1652.4</v>
      </c>
      <c r="F30" s="137"/>
      <c r="G30" s="137"/>
      <c r="H30" s="137"/>
      <c r="I30" s="137"/>
      <c r="J30" s="137"/>
      <c r="K30" s="137"/>
      <c r="L30" s="137"/>
      <c r="M30" s="138"/>
      <c r="N30" s="139"/>
      <c r="O30" s="98"/>
    </row>
    <row r="31" spans="2:15" ht="15.75">
      <c r="B31" s="249" t="s">
        <v>58</v>
      </c>
      <c r="C31" s="106"/>
      <c r="D31" s="106"/>
      <c r="E31" s="269">
        <f t="shared" si="0"/>
        <v>0</v>
      </c>
      <c r="F31" s="99"/>
      <c r="G31" s="99"/>
      <c r="H31" s="99"/>
      <c r="I31" s="99"/>
      <c r="J31" s="99"/>
      <c r="K31" s="100"/>
      <c r="L31" s="99"/>
      <c r="M31" s="141"/>
      <c r="N31" s="142"/>
      <c r="O31" s="98"/>
    </row>
    <row r="32" spans="2:15" ht="15.75">
      <c r="B32" s="249" t="s">
        <v>59</v>
      </c>
      <c r="C32" s="106"/>
      <c r="D32" s="106"/>
      <c r="E32" s="269">
        <f t="shared" si="0"/>
        <v>0</v>
      </c>
      <c r="F32" s="143"/>
      <c r="G32" s="143"/>
      <c r="H32" s="143"/>
      <c r="I32" s="143"/>
      <c r="J32" s="143"/>
      <c r="K32" s="137"/>
      <c r="L32" s="143"/>
      <c r="M32" s="144"/>
      <c r="N32" s="145"/>
      <c r="O32" s="98"/>
    </row>
    <row r="33" spans="2:15" ht="15.75">
      <c r="B33" s="249" t="s">
        <v>61</v>
      </c>
      <c r="C33" s="106">
        <v>1190.1</v>
      </c>
      <c r="D33" s="106"/>
      <c r="E33" s="152">
        <f t="shared" si="0"/>
        <v>1190.1</v>
      </c>
      <c r="F33" s="95"/>
      <c r="G33" s="95"/>
      <c r="H33" s="89"/>
      <c r="I33" s="89"/>
      <c r="J33" s="89"/>
      <c r="K33" s="90"/>
      <c r="L33" s="89"/>
      <c r="M33" s="144"/>
      <c r="N33" s="145"/>
      <c r="O33" s="91"/>
    </row>
    <row r="34" spans="2:15" ht="15.75">
      <c r="B34" s="249" t="s">
        <v>62</v>
      </c>
      <c r="C34" s="106">
        <v>989.8</v>
      </c>
      <c r="D34" s="106"/>
      <c r="E34" s="152">
        <f t="shared" si="0"/>
        <v>989.8</v>
      </c>
      <c r="F34" s="95"/>
      <c r="G34" s="95"/>
      <c r="H34" s="89"/>
      <c r="I34" s="89"/>
      <c r="J34" s="89"/>
      <c r="K34" s="90"/>
      <c r="L34" s="89"/>
      <c r="M34" s="144"/>
      <c r="N34" s="145"/>
      <c r="O34" s="91"/>
    </row>
    <row r="35" spans="2:15" ht="15.75">
      <c r="B35" s="249" t="s">
        <v>63</v>
      </c>
      <c r="C35" s="106"/>
      <c r="D35" s="106"/>
      <c r="E35" s="269">
        <f t="shared" si="0"/>
        <v>0</v>
      </c>
      <c r="F35" s="143"/>
      <c r="G35" s="143"/>
      <c r="H35" s="143"/>
      <c r="I35" s="143"/>
      <c r="J35" s="143"/>
      <c r="K35" s="137"/>
      <c r="L35" s="143"/>
      <c r="M35" s="144"/>
      <c r="N35" s="145"/>
      <c r="O35" s="98"/>
    </row>
    <row r="36" spans="2:15" ht="15.75">
      <c r="B36" s="249" t="s">
        <v>65</v>
      </c>
      <c r="C36" s="146"/>
      <c r="D36" s="146"/>
      <c r="E36" s="269">
        <f t="shared" si="0"/>
        <v>0</v>
      </c>
      <c r="F36" s="143"/>
      <c r="G36" s="143"/>
      <c r="H36" s="143"/>
      <c r="I36" s="143"/>
      <c r="J36" s="143"/>
      <c r="K36" s="137"/>
      <c r="L36" s="143"/>
      <c r="M36" s="144"/>
      <c r="N36" s="145"/>
      <c r="O36" s="98"/>
    </row>
    <row r="37" spans="2:15" ht="15.75">
      <c r="B37" s="249" t="s">
        <v>66</v>
      </c>
      <c r="C37" s="106"/>
      <c r="D37" s="106"/>
      <c r="E37" s="269">
        <f t="shared" si="0"/>
        <v>0</v>
      </c>
      <c r="F37" s="143"/>
      <c r="G37" s="143"/>
      <c r="H37" s="143"/>
      <c r="I37" s="143"/>
      <c r="J37" s="143"/>
      <c r="K37" s="137"/>
      <c r="L37" s="143"/>
      <c r="M37" s="144"/>
      <c r="N37" s="145"/>
      <c r="O37" s="98"/>
    </row>
    <row r="38" spans="2:15" ht="15.75">
      <c r="B38" s="249" t="s">
        <v>67</v>
      </c>
      <c r="C38" s="106">
        <v>1400.8</v>
      </c>
      <c r="D38" s="106"/>
      <c r="E38" s="152">
        <f t="shared" si="0"/>
        <v>1400.8</v>
      </c>
      <c r="F38" s="143"/>
      <c r="G38" s="143"/>
      <c r="H38" s="143"/>
      <c r="I38" s="143"/>
      <c r="J38" s="143"/>
      <c r="K38" s="137"/>
      <c r="L38" s="143"/>
      <c r="M38" s="144"/>
      <c r="N38" s="145"/>
      <c r="O38" s="98"/>
    </row>
    <row r="39" spans="2:15" ht="15.75">
      <c r="B39" s="249" t="s">
        <v>240</v>
      </c>
      <c r="C39" s="106"/>
      <c r="D39" s="106"/>
      <c r="E39" s="269">
        <f t="shared" si="0"/>
        <v>0</v>
      </c>
      <c r="F39" s="95"/>
      <c r="G39" s="95"/>
      <c r="H39" s="89"/>
      <c r="I39" s="89"/>
      <c r="J39" s="89"/>
      <c r="K39" s="90"/>
      <c r="L39" s="89"/>
      <c r="M39" s="144"/>
      <c r="N39" s="145"/>
      <c r="O39" s="91"/>
    </row>
    <row r="40" spans="2:15" ht="15.75">
      <c r="B40" s="249" t="s">
        <v>68</v>
      </c>
      <c r="C40" s="106"/>
      <c r="D40" s="106"/>
      <c r="E40" s="269">
        <f t="shared" si="0"/>
        <v>0</v>
      </c>
      <c r="F40" s="143"/>
      <c r="G40" s="143"/>
      <c r="H40" s="143"/>
      <c r="I40" s="143"/>
      <c r="J40" s="143"/>
      <c r="K40" s="137"/>
      <c r="L40" s="143"/>
      <c r="M40" s="144"/>
      <c r="N40" s="145"/>
      <c r="O40" s="98"/>
    </row>
    <row r="41" spans="2:15" ht="15.75">
      <c r="B41" s="249" t="s">
        <v>69</v>
      </c>
      <c r="C41" s="106"/>
      <c r="D41" s="106"/>
      <c r="E41" s="269">
        <f t="shared" si="0"/>
        <v>0</v>
      </c>
      <c r="F41" s="143"/>
      <c r="G41" s="143"/>
      <c r="H41" s="143"/>
      <c r="I41" s="143"/>
      <c r="J41" s="143"/>
      <c r="K41" s="137"/>
      <c r="L41" s="143"/>
      <c r="M41" s="144"/>
      <c r="N41" s="145"/>
      <c r="O41" s="98"/>
    </row>
    <row r="42" spans="2:15" ht="15.75">
      <c r="B42" s="249" t="s">
        <v>70</v>
      </c>
      <c r="C42" s="106"/>
      <c r="D42" s="106"/>
      <c r="E42" s="269">
        <f t="shared" si="0"/>
        <v>0</v>
      </c>
      <c r="F42" s="143"/>
      <c r="G42" s="143"/>
      <c r="H42" s="143"/>
      <c r="I42" s="143"/>
      <c r="J42" s="143"/>
      <c r="K42" s="137"/>
      <c r="L42" s="143"/>
      <c r="M42" s="144"/>
      <c r="N42" s="145"/>
      <c r="O42" s="98"/>
    </row>
    <row r="43" spans="2:15" ht="15.75">
      <c r="B43" s="249" t="s">
        <v>71</v>
      </c>
      <c r="C43" s="106"/>
      <c r="D43" s="106"/>
      <c r="E43" s="269">
        <f t="shared" si="0"/>
        <v>0</v>
      </c>
      <c r="F43" s="143"/>
      <c r="G43" s="143"/>
      <c r="H43" s="143"/>
      <c r="I43" s="143"/>
      <c r="J43" s="143"/>
      <c r="K43" s="137"/>
      <c r="L43" s="143"/>
      <c r="M43" s="144"/>
      <c r="N43" s="94"/>
      <c r="O43" s="147"/>
    </row>
    <row r="44" spans="2:15" ht="15.75">
      <c r="B44" s="249" t="s">
        <v>72</v>
      </c>
      <c r="C44" s="106"/>
      <c r="D44" s="106"/>
      <c r="E44" s="269">
        <f t="shared" si="0"/>
        <v>0</v>
      </c>
      <c r="F44" s="143"/>
      <c r="G44" s="143"/>
      <c r="H44" s="143"/>
      <c r="I44" s="143"/>
      <c r="J44" s="143"/>
      <c r="K44" s="137"/>
      <c r="L44" s="143"/>
      <c r="M44" s="144"/>
      <c r="N44" s="94"/>
      <c r="O44" s="147"/>
    </row>
    <row r="45" spans="2:15" ht="15.75">
      <c r="B45" s="249" t="s">
        <v>73</v>
      </c>
      <c r="C45" s="106"/>
      <c r="D45" s="106"/>
      <c r="E45" s="269">
        <f t="shared" si="0"/>
        <v>0</v>
      </c>
      <c r="F45" s="143"/>
      <c r="G45" s="143"/>
      <c r="H45" s="143"/>
      <c r="I45" s="143"/>
      <c r="J45" s="143"/>
      <c r="K45" s="137"/>
      <c r="L45" s="143"/>
      <c r="M45" s="144"/>
      <c r="N45" s="94"/>
      <c r="O45" s="147"/>
    </row>
    <row r="46" spans="2:15" ht="15.75">
      <c r="B46" s="249" t="s">
        <v>64</v>
      </c>
      <c r="C46" s="106"/>
      <c r="D46" s="106"/>
      <c r="E46" s="269">
        <f t="shared" si="0"/>
        <v>0</v>
      </c>
      <c r="F46" s="143"/>
      <c r="G46" s="143"/>
      <c r="H46" s="143"/>
      <c r="I46" s="143"/>
      <c r="J46" s="143"/>
      <c r="K46" s="137"/>
      <c r="L46" s="143"/>
      <c r="M46" s="144"/>
      <c r="N46" s="94"/>
      <c r="O46" s="147"/>
    </row>
    <row r="47" spans="2:15" ht="15.75">
      <c r="B47" s="249" t="s">
        <v>74</v>
      </c>
      <c r="C47" s="106"/>
      <c r="D47" s="106"/>
      <c r="E47" s="269">
        <f t="shared" si="0"/>
        <v>0</v>
      </c>
      <c r="F47" s="95"/>
      <c r="G47" s="95"/>
      <c r="H47" s="89"/>
      <c r="I47" s="89"/>
      <c r="J47" s="89"/>
      <c r="K47" s="90"/>
      <c r="L47" s="89"/>
      <c r="M47" s="144"/>
      <c r="N47" s="94"/>
      <c r="O47" s="96"/>
    </row>
    <row r="48" spans="2:15" ht="15.75">
      <c r="B48" s="249" t="s">
        <v>75</v>
      </c>
      <c r="C48" s="106"/>
      <c r="D48" s="106"/>
      <c r="E48" s="269">
        <f t="shared" si="0"/>
        <v>0</v>
      </c>
      <c r="F48" s="143"/>
      <c r="G48" s="143"/>
      <c r="H48" s="143"/>
      <c r="I48" s="143"/>
      <c r="J48" s="143"/>
      <c r="K48" s="137"/>
      <c r="L48" s="143"/>
      <c r="M48" s="144"/>
      <c r="N48" s="94"/>
      <c r="O48" s="147"/>
    </row>
    <row r="49" spans="2:15" ht="15.75">
      <c r="B49" s="249" t="s">
        <v>76</v>
      </c>
      <c r="C49" s="106"/>
      <c r="D49" s="106"/>
      <c r="E49" s="269">
        <f t="shared" si="0"/>
        <v>0</v>
      </c>
      <c r="F49" s="143"/>
      <c r="G49" s="143"/>
      <c r="H49" s="143"/>
      <c r="I49" s="143"/>
      <c r="J49" s="143"/>
      <c r="K49" s="137"/>
      <c r="L49" s="143"/>
      <c r="M49" s="144"/>
      <c r="N49" s="145"/>
      <c r="O49" s="98"/>
    </row>
    <row r="50" spans="2:15" ht="15.75">
      <c r="B50" s="249" t="s">
        <v>77</v>
      </c>
      <c r="C50" s="106"/>
      <c r="D50" s="106"/>
      <c r="E50" s="269">
        <f t="shared" si="0"/>
        <v>0</v>
      </c>
      <c r="F50" s="143"/>
      <c r="G50" s="143"/>
      <c r="H50" s="143"/>
      <c r="I50" s="143"/>
      <c r="J50" s="143"/>
      <c r="K50" s="137"/>
      <c r="L50" s="143"/>
      <c r="M50" s="144"/>
      <c r="N50" s="145"/>
      <c r="O50" s="98"/>
    </row>
    <row r="51" spans="2:15" ht="15.75">
      <c r="B51" s="249" t="s">
        <v>78</v>
      </c>
      <c r="C51" s="106"/>
      <c r="D51" s="106"/>
      <c r="E51" s="269">
        <f t="shared" si="0"/>
        <v>0</v>
      </c>
      <c r="F51" s="143"/>
      <c r="G51" s="143"/>
      <c r="H51" s="143"/>
      <c r="I51" s="143"/>
      <c r="J51" s="143"/>
      <c r="K51" s="137"/>
      <c r="L51" s="143"/>
      <c r="M51" s="144"/>
      <c r="N51" s="145"/>
      <c r="O51" s="98"/>
    </row>
    <row r="52" spans="2:15" ht="15.75">
      <c r="B52" s="249" t="s">
        <v>79</v>
      </c>
      <c r="C52" s="106"/>
      <c r="D52" s="106"/>
      <c r="E52" s="269">
        <f t="shared" si="0"/>
        <v>0</v>
      </c>
      <c r="F52" s="143"/>
      <c r="G52" s="143"/>
      <c r="H52" s="143"/>
      <c r="I52" s="143"/>
      <c r="J52" s="143"/>
      <c r="K52" s="137"/>
      <c r="L52" s="143"/>
      <c r="M52" s="144"/>
      <c r="N52" s="94"/>
      <c r="O52" s="98"/>
    </row>
    <row r="53" spans="2:15" ht="16.5" thickBot="1">
      <c r="B53" s="250" t="s">
        <v>80</v>
      </c>
      <c r="C53" s="106"/>
      <c r="D53" s="106"/>
      <c r="E53" s="269">
        <f t="shared" si="0"/>
        <v>0</v>
      </c>
      <c r="F53" s="95"/>
      <c r="G53" s="95"/>
      <c r="H53" s="89"/>
      <c r="I53" s="89"/>
      <c r="J53" s="89"/>
      <c r="K53" s="137"/>
      <c r="L53" s="89"/>
      <c r="M53" s="148"/>
      <c r="N53" s="97"/>
      <c r="O53" s="98"/>
    </row>
    <row r="54" spans="2:15" ht="16.5" thickBot="1">
      <c r="B54" s="181" t="s">
        <v>81</v>
      </c>
      <c r="C54" s="140">
        <f>SUM(C8:C53)</f>
        <v>18868.899999999998</v>
      </c>
      <c r="D54" s="140">
        <f>SUM(D8:D53)</f>
        <v>747.8</v>
      </c>
      <c r="E54" s="152">
        <f t="shared" si="0"/>
        <v>19616.699999999997</v>
      </c>
      <c r="F54" s="99"/>
      <c r="G54" s="99"/>
      <c r="H54" s="99"/>
      <c r="I54" s="99"/>
      <c r="J54" s="99"/>
      <c r="K54" s="100"/>
      <c r="L54" s="99"/>
      <c r="M54" s="101"/>
      <c r="N54" s="149"/>
      <c r="O54" s="102"/>
    </row>
    <row r="55" spans="5:6" ht="15.75">
      <c r="E55" s="126"/>
      <c r="F55" s="150"/>
    </row>
    <row r="56" ht="15.75">
      <c r="F56" s="151"/>
    </row>
    <row r="57" spans="5:6" ht="15.75">
      <c r="E57" s="151"/>
      <c r="F57" s="151"/>
    </row>
  </sheetData>
  <mergeCells count="8">
    <mergeCell ref="P7:Q7"/>
    <mergeCell ref="B4:E4"/>
    <mergeCell ref="G4:I4"/>
    <mergeCell ref="G5:I5"/>
    <mergeCell ref="B6:B7"/>
    <mergeCell ref="E6:E7"/>
    <mergeCell ref="C6:C7"/>
    <mergeCell ref="D6:D7"/>
  </mergeCells>
  <printOptions horizontalCentered="1"/>
  <pageMargins left="1.299212598425197" right="0.3937007874015748" top="0.6299212598425197" bottom="0.4330708661417323" header="0.4330708661417323" footer="0.35433070866141736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zoomScale="75" zoomScaleNormal="75" workbookViewId="0" topLeftCell="A1">
      <selection activeCell="D3" sqref="D3"/>
    </sheetView>
  </sheetViews>
  <sheetFormatPr defaultColWidth="9.00390625" defaultRowHeight="12.75"/>
  <cols>
    <col min="1" max="1" width="3.75390625" style="270" customWidth="1"/>
    <col min="2" max="2" width="46.375" style="270" customWidth="1"/>
    <col min="3" max="3" width="65.875" style="270" customWidth="1"/>
    <col min="4" max="4" width="37.25390625" style="270" customWidth="1"/>
    <col min="5" max="5" width="19.875" style="270" customWidth="1"/>
    <col min="6" max="6" width="8.00390625" style="270" customWidth="1"/>
    <col min="7" max="7" width="8.375" style="270" customWidth="1"/>
    <col min="8" max="16384" width="9.125" style="270" customWidth="1"/>
  </cols>
  <sheetData>
    <row r="1" ht="18.75">
      <c r="D1" s="271" t="s">
        <v>315</v>
      </c>
    </row>
    <row r="2" ht="18.75">
      <c r="D2" s="271" t="s">
        <v>313</v>
      </c>
    </row>
    <row r="3" ht="18.75">
      <c r="D3" s="271" t="s">
        <v>385</v>
      </c>
    </row>
    <row r="4" ht="33" customHeight="1">
      <c r="F4" s="272"/>
    </row>
    <row r="5" spans="2:14" ht="96.75" customHeight="1">
      <c r="B5" s="409" t="s">
        <v>376</v>
      </c>
      <c r="C5" s="409"/>
      <c r="D5" s="409"/>
      <c r="E5" s="409"/>
      <c r="F5" s="273"/>
      <c r="G5" s="274"/>
      <c r="H5" s="274"/>
      <c r="I5" s="274"/>
      <c r="J5" s="274"/>
      <c r="K5" s="274"/>
      <c r="L5" s="274"/>
      <c r="M5" s="274"/>
      <c r="N5" s="274"/>
    </row>
    <row r="6" spans="1:14" ht="18.75">
      <c r="A6" s="275"/>
      <c r="B6" s="275"/>
      <c r="C6" s="275"/>
      <c r="D6" s="275"/>
      <c r="E6" s="275" t="s">
        <v>196</v>
      </c>
      <c r="F6" s="275"/>
      <c r="G6" s="275"/>
      <c r="H6" s="275"/>
      <c r="I6" s="275"/>
      <c r="J6" s="275"/>
      <c r="K6" s="275"/>
      <c r="L6" s="275"/>
      <c r="M6" s="275"/>
      <c r="N6" s="275"/>
    </row>
    <row r="7" spans="1:21" ht="75">
      <c r="A7" s="276" t="s">
        <v>241</v>
      </c>
      <c r="B7" s="276" t="s">
        <v>374</v>
      </c>
      <c r="C7" s="276" t="s">
        <v>375</v>
      </c>
      <c r="D7" s="276" t="s">
        <v>257</v>
      </c>
      <c r="E7" s="276" t="s">
        <v>312</v>
      </c>
      <c r="F7" s="277"/>
      <c r="G7" s="278"/>
      <c r="H7" s="278"/>
      <c r="I7" s="278"/>
      <c r="J7" s="278"/>
      <c r="K7" s="278"/>
      <c r="L7" s="278"/>
      <c r="M7" s="278"/>
      <c r="N7" s="278"/>
      <c r="O7" s="279"/>
      <c r="P7" s="279"/>
      <c r="Q7" s="279"/>
      <c r="R7" s="279"/>
      <c r="S7" s="279"/>
      <c r="T7" s="279"/>
      <c r="U7" s="279"/>
    </row>
    <row r="8" spans="1:21" ht="18.75">
      <c r="A8" s="280">
        <v>1</v>
      </c>
      <c r="B8" s="280">
        <v>2</v>
      </c>
      <c r="C8" s="280">
        <v>3</v>
      </c>
      <c r="D8" s="282" t="s">
        <v>343</v>
      </c>
      <c r="E8" s="309">
        <v>5</v>
      </c>
      <c r="F8" s="283"/>
      <c r="G8" s="278"/>
      <c r="H8" s="278"/>
      <c r="I8" s="278"/>
      <c r="J8" s="278"/>
      <c r="K8" s="278"/>
      <c r="L8" s="278"/>
      <c r="M8" s="278"/>
      <c r="N8" s="278"/>
      <c r="O8" s="279"/>
      <c r="P8" s="279"/>
      <c r="Q8" s="279"/>
      <c r="R8" s="279"/>
      <c r="S8" s="279"/>
      <c r="T8" s="279"/>
      <c r="U8" s="279"/>
    </row>
    <row r="9" spans="1:21" ht="48" customHeight="1">
      <c r="A9" s="280" t="s">
        <v>344</v>
      </c>
      <c r="B9" s="280" t="s">
        <v>318</v>
      </c>
      <c r="C9" s="280" t="s">
        <v>319</v>
      </c>
      <c r="D9" s="282" t="s">
        <v>320</v>
      </c>
      <c r="E9" s="254">
        <v>162</v>
      </c>
      <c r="F9" s="283"/>
      <c r="G9" s="278"/>
      <c r="H9" s="278"/>
      <c r="I9" s="278"/>
      <c r="J9" s="278"/>
      <c r="K9" s="278"/>
      <c r="L9" s="278"/>
      <c r="M9" s="278"/>
      <c r="N9" s="278"/>
      <c r="O9" s="279"/>
      <c r="P9" s="279"/>
      <c r="Q9" s="279"/>
      <c r="R9" s="279"/>
      <c r="S9" s="279"/>
      <c r="T9" s="279"/>
      <c r="U9" s="279"/>
    </row>
    <row r="10" spans="1:21" ht="94.5" customHeight="1">
      <c r="A10" s="280" t="s">
        <v>345</v>
      </c>
      <c r="B10" s="291" t="s">
        <v>362</v>
      </c>
      <c r="C10" s="280" t="s">
        <v>321</v>
      </c>
      <c r="D10" s="282" t="s">
        <v>320</v>
      </c>
      <c r="E10" s="255">
        <v>36</v>
      </c>
      <c r="F10" s="283"/>
      <c r="G10" s="278"/>
      <c r="H10" s="278"/>
      <c r="I10" s="278"/>
      <c r="J10" s="278"/>
      <c r="K10" s="278"/>
      <c r="L10" s="278"/>
      <c r="M10" s="278"/>
      <c r="N10" s="278"/>
      <c r="O10" s="279"/>
      <c r="P10" s="279"/>
      <c r="Q10" s="279"/>
      <c r="R10" s="279"/>
      <c r="S10" s="279"/>
      <c r="T10" s="279"/>
      <c r="U10" s="279"/>
    </row>
    <row r="11" spans="1:21" ht="98.25" customHeight="1">
      <c r="A11" s="280" t="s">
        <v>346</v>
      </c>
      <c r="B11" s="280" t="s">
        <v>363</v>
      </c>
      <c r="C11" s="280" t="s">
        <v>322</v>
      </c>
      <c r="D11" s="282" t="s">
        <v>320</v>
      </c>
      <c r="E11" s="254">
        <v>2700</v>
      </c>
      <c r="F11" s="283"/>
      <c r="G11" s="278"/>
      <c r="H11" s="278"/>
      <c r="I11" s="278"/>
      <c r="J11" s="278"/>
      <c r="K11" s="278"/>
      <c r="L11" s="278"/>
      <c r="M11" s="278"/>
      <c r="N11" s="278"/>
      <c r="O11" s="279"/>
      <c r="P11" s="279"/>
      <c r="Q11" s="279"/>
      <c r="R11" s="279"/>
      <c r="S11" s="279"/>
      <c r="T11" s="279"/>
      <c r="U11" s="279"/>
    </row>
    <row r="12" spans="1:14" ht="173.25" customHeight="1">
      <c r="A12" s="280" t="s">
        <v>349</v>
      </c>
      <c r="B12" s="280" t="s">
        <v>364</v>
      </c>
      <c r="C12" s="284" t="s">
        <v>323</v>
      </c>
      <c r="D12" s="282" t="s">
        <v>320</v>
      </c>
      <c r="E12" s="254">
        <v>735.8</v>
      </c>
      <c r="F12" s="283"/>
      <c r="G12" s="275"/>
      <c r="H12" s="275"/>
      <c r="I12" s="275"/>
      <c r="J12" s="275"/>
      <c r="K12" s="275"/>
      <c r="L12" s="275"/>
      <c r="M12" s="275"/>
      <c r="N12" s="275"/>
    </row>
    <row r="13" spans="1:14" ht="101.25" customHeight="1">
      <c r="A13" s="280" t="s">
        <v>350</v>
      </c>
      <c r="B13" s="280" t="s">
        <v>324</v>
      </c>
      <c r="C13" s="285" t="s">
        <v>325</v>
      </c>
      <c r="D13" s="282" t="s">
        <v>326</v>
      </c>
      <c r="E13" s="254">
        <v>250</v>
      </c>
      <c r="F13" s="283"/>
      <c r="G13" s="275"/>
      <c r="H13" s="275"/>
      <c r="I13" s="275"/>
      <c r="J13" s="275"/>
      <c r="K13" s="275"/>
      <c r="L13" s="275"/>
      <c r="M13" s="275"/>
      <c r="N13" s="275"/>
    </row>
    <row r="14" spans="1:14" ht="83.25" customHeight="1">
      <c r="A14" s="280" t="s">
        <v>351</v>
      </c>
      <c r="B14" s="280" t="s">
        <v>327</v>
      </c>
      <c r="C14" s="285" t="s">
        <v>377</v>
      </c>
      <c r="D14" s="282" t="s">
        <v>320</v>
      </c>
      <c r="E14" s="254">
        <v>362.3</v>
      </c>
      <c r="F14" s="283"/>
      <c r="G14" s="275"/>
      <c r="H14" s="275"/>
      <c r="I14" s="275"/>
      <c r="J14" s="275"/>
      <c r="K14" s="275"/>
      <c r="L14" s="275"/>
      <c r="M14" s="275"/>
      <c r="N14" s="275"/>
    </row>
    <row r="15" spans="1:14" ht="86.25" customHeight="1">
      <c r="A15" s="280" t="s">
        <v>352</v>
      </c>
      <c r="B15" s="280" t="s">
        <v>328</v>
      </c>
      <c r="C15" s="281" t="s">
        <v>308</v>
      </c>
      <c r="D15" s="286" t="s">
        <v>209</v>
      </c>
      <c r="E15" s="255">
        <v>2115</v>
      </c>
      <c r="F15" s="283"/>
      <c r="G15" s="275"/>
      <c r="H15" s="275"/>
      <c r="I15" s="275"/>
      <c r="J15" s="275"/>
      <c r="K15" s="275"/>
      <c r="L15" s="275"/>
      <c r="M15" s="275"/>
      <c r="N15" s="275"/>
    </row>
    <row r="16" spans="1:14" ht="84" customHeight="1">
      <c r="A16" s="280" t="s">
        <v>353</v>
      </c>
      <c r="B16" s="280" t="s">
        <v>328</v>
      </c>
      <c r="C16" s="287" t="s">
        <v>309</v>
      </c>
      <c r="D16" s="286" t="s">
        <v>209</v>
      </c>
      <c r="E16" s="255">
        <v>3500</v>
      </c>
      <c r="F16" s="283"/>
      <c r="G16" s="275"/>
      <c r="H16" s="275"/>
      <c r="I16" s="275"/>
      <c r="J16" s="275"/>
      <c r="K16" s="275"/>
      <c r="L16" s="275"/>
      <c r="M16" s="275"/>
      <c r="N16" s="275"/>
    </row>
    <row r="17" spans="1:14" ht="94.5" customHeight="1">
      <c r="A17" s="280" t="s">
        <v>354</v>
      </c>
      <c r="B17" s="280" t="s">
        <v>328</v>
      </c>
      <c r="C17" s="281" t="s">
        <v>310</v>
      </c>
      <c r="D17" s="286" t="s">
        <v>209</v>
      </c>
      <c r="E17" s="255">
        <v>4450</v>
      </c>
      <c r="F17" s="283"/>
      <c r="G17" s="275"/>
      <c r="H17" s="275"/>
      <c r="I17" s="275"/>
      <c r="J17" s="275"/>
      <c r="K17" s="275"/>
      <c r="L17" s="275"/>
      <c r="M17" s="275"/>
      <c r="N17" s="275"/>
    </row>
    <row r="18" spans="1:14" ht="80.25" customHeight="1">
      <c r="A18" s="280" t="s">
        <v>355</v>
      </c>
      <c r="B18" s="280" t="s">
        <v>329</v>
      </c>
      <c r="C18" s="288" t="s">
        <v>330</v>
      </c>
      <c r="D18" s="282" t="s">
        <v>208</v>
      </c>
      <c r="E18" s="255">
        <v>830.6</v>
      </c>
      <c r="F18" s="283"/>
      <c r="G18" s="275"/>
      <c r="H18" s="275"/>
      <c r="I18" s="275"/>
      <c r="J18" s="275"/>
      <c r="K18" s="275"/>
      <c r="L18" s="275"/>
      <c r="M18" s="275"/>
      <c r="N18" s="275"/>
    </row>
    <row r="19" spans="1:14" ht="116.25" customHeight="1">
      <c r="A19" s="280" t="s">
        <v>356</v>
      </c>
      <c r="B19" s="280" t="s">
        <v>331</v>
      </c>
      <c r="C19" s="288" t="s">
        <v>332</v>
      </c>
      <c r="D19" s="282" t="s">
        <v>208</v>
      </c>
      <c r="E19" s="255">
        <v>3600</v>
      </c>
      <c r="F19" s="278"/>
      <c r="G19" s="275"/>
      <c r="H19" s="275"/>
      <c r="I19" s="275"/>
      <c r="J19" s="275"/>
      <c r="K19" s="275"/>
      <c r="L19" s="275"/>
      <c r="M19" s="275"/>
      <c r="N19" s="275"/>
    </row>
    <row r="20" spans="1:5" ht="110.25" customHeight="1">
      <c r="A20" s="289" t="s">
        <v>357</v>
      </c>
      <c r="B20" s="280" t="s">
        <v>333</v>
      </c>
      <c r="C20" s="288" t="s">
        <v>334</v>
      </c>
      <c r="D20" s="282" t="s">
        <v>208</v>
      </c>
      <c r="E20" s="254">
        <v>1952.8</v>
      </c>
    </row>
    <row r="21" spans="1:5" ht="81.75" customHeight="1">
      <c r="A21" s="289" t="s">
        <v>358</v>
      </c>
      <c r="B21" s="280" t="s">
        <v>335</v>
      </c>
      <c r="C21" s="288" t="s">
        <v>378</v>
      </c>
      <c r="D21" s="282" t="s">
        <v>208</v>
      </c>
      <c r="E21" s="254">
        <v>2043</v>
      </c>
    </row>
    <row r="22" spans="1:5" s="292" customFormat="1" ht="96.75" customHeight="1">
      <c r="A22" s="308" t="s">
        <v>359</v>
      </c>
      <c r="B22" s="291" t="s">
        <v>336</v>
      </c>
      <c r="C22" s="291" t="s">
        <v>314</v>
      </c>
      <c r="D22" s="291" t="s">
        <v>256</v>
      </c>
      <c r="E22" s="310">
        <v>314.2</v>
      </c>
    </row>
    <row r="23" spans="1:5" s="292" customFormat="1" ht="96.75" customHeight="1">
      <c r="A23" s="336"/>
      <c r="B23" s="291" t="s">
        <v>336</v>
      </c>
      <c r="C23" s="291" t="s">
        <v>381</v>
      </c>
      <c r="D23" s="291" t="s">
        <v>256</v>
      </c>
      <c r="E23" s="311">
        <v>249</v>
      </c>
    </row>
    <row r="24" spans="1:5" s="292" customFormat="1" ht="90.75" customHeight="1">
      <c r="A24" s="336" t="s">
        <v>360</v>
      </c>
      <c r="B24" s="302" t="s">
        <v>336</v>
      </c>
      <c r="C24" s="293" t="s">
        <v>342</v>
      </c>
      <c r="D24" s="302" t="s">
        <v>256</v>
      </c>
      <c r="E24" s="311">
        <v>439.6</v>
      </c>
    </row>
    <row r="25" spans="1:5" s="292" customFormat="1" ht="90.75" customHeight="1">
      <c r="A25" s="308" t="s">
        <v>361</v>
      </c>
      <c r="B25" s="280" t="s">
        <v>347</v>
      </c>
      <c r="C25" s="280" t="s">
        <v>348</v>
      </c>
      <c r="D25" s="282" t="s">
        <v>320</v>
      </c>
      <c r="E25" s="254">
        <v>200</v>
      </c>
    </row>
    <row r="26" spans="1:5" s="290" customFormat="1" ht="19.5" thickBot="1">
      <c r="A26" s="303"/>
      <c r="B26" s="304"/>
      <c r="C26" s="305" t="s">
        <v>311</v>
      </c>
      <c r="D26" s="306"/>
      <c r="E26" s="307">
        <f>SUM(E9:E25)</f>
        <v>23940.3</v>
      </c>
    </row>
  </sheetData>
  <mergeCells count="1">
    <mergeCell ref="B5:E5"/>
  </mergeCells>
  <printOptions/>
  <pageMargins left="0.32" right="0.19" top="0.17" bottom="0.23" header="0.17" footer="0.1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13.25390625" style="114" customWidth="1"/>
    <col min="2" max="2" width="33.875" style="114" customWidth="1"/>
    <col min="3" max="3" width="19.25390625" style="114" customWidth="1"/>
    <col min="4" max="4" width="16.625" style="114" customWidth="1"/>
    <col min="5" max="5" width="18.75390625" style="114" customWidth="1"/>
    <col min="6" max="6" width="18.375" style="114" customWidth="1"/>
    <col min="7" max="16384" width="9.125" style="114" customWidth="1"/>
  </cols>
  <sheetData>
    <row r="1" spans="3:5" ht="15.75">
      <c r="C1" s="159"/>
      <c r="D1" s="159"/>
      <c r="E1" s="167" t="s">
        <v>291</v>
      </c>
    </row>
    <row r="2" spans="3:5" ht="15.75">
      <c r="C2" s="159"/>
      <c r="D2" s="159"/>
      <c r="E2" s="167" t="s">
        <v>183</v>
      </c>
    </row>
    <row r="3" spans="3:5" ht="15.75">
      <c r="C3" s="159"/>
      <c r="D3" s="159"/>
      <c r="E3" s="167" t="s">
        <v>383</v>
      </c>
    </row>
    <row r="5" spans="1:6" ht="18.75">
      <c r="A5" s="410" t="s">
        <v>84</v>
      </c>
      <c r="B5" s="410"/>
      <c r="C5" s="410"/>
      <c r="D5" s="410"/>
      <c r="E5" s="410"/>
      <c r="F5" s="410"/>
    </row>
    <row r="7" ht="15.75">
      <c r="F7" s="253" t="s">
        <v>196</v>
      </c>
    </row>
    <row r="8" spans="1:6" ht="30" customHeight="1">
      <c r="A8" s="411" t="s">
        <v>141</v>
      </c>
      <c r="B8" s="411" t="s">
        <v>85</v>
      </c>
      <c r="C8" s="411" t="s">
        <v>82</v>
      </c>
      <c r="D8" s="411" t="s">
        <v>83</v>
      </c>
      <c r="E8" s="411"/>
      <c r="F8" s="412" t="s">
        <v>190</v>
      </c>
    </row>
    <row r="9" spans="1:6" ht="31.5">
      <c r="A9" s="411"/>
      <c r="B9" s="411"/>
      <c r="C9" s="411"/>
      <c r="D9" s="156" t="s">
        <v>190</v>
      </c>
      <c r="E9" s="156" t="s">
        <v>86</v>
      </c>
      <c r="F9" s="413"/>
    </row>
    <row r="10" spans="1:6" ht="15.75">
      <c r="A10" s="158">
        <v>1</v>
      </c>
      <c r="B10" s="158">
        <v>2</v>
      </c>
      <c r="C10" s="158">
        <v>3</v>
      </c>
      <c r="D10" s="158">
        <v>4</v>
      </c>
      <c r="E10" s="157">
        <v>5</v>
      </c>
      <c r="F10" s="158">
        <v>6</v>
      </c>
    </row>
    <row r="11" spans="1:6" ht="19.5" customHeight="1">
      <c r="A11" s="158">
        <v>200000</v>
      </c>
      <c r="B11" s="160" t="s">
        <v>87</v>
      </c>
      <c r="C11" s="162">
        <v>-59200</v>
      </c>
      <c r="D11" s="162">
        <v>59200</v>
      </c>
      <c r="E11" s="163">
        <v>59200</v>
      </c>
      <c r="F11" s="164">
        <f>C11+D11</f>
        <v>0</v>
      </c>
    </row>
    <row r="12" spans="1:6" ht="21" customHeight="1">
      <c r="A12" s="158"/>
      <c r="B12" s="161" t="s">
        <v>88</v>
      </c>
      <c r="C12" s="165"/>
      <c r="D12" s="166"/>
      <c r="E12" s="163"/>
      <c r="F12" s="164"/>
    </row>
    <row r="13" spans="1:6" ht="34.5" customHeight="1">
      <c r="A13" s="158">
        <v>400000</v>
      </c>
      <c r="B13" s="160" t="s">
        <v>89</v>
      </c>
      <c r="C13" s="162">
        <v>-59200</v>
      </c>
      <c r="D13" s="162">
        <v>59200</v>
      </c>
      <c r="E13" s="163">
        <v>59200</v>
      </c>
      <c r="F13" s="164">
        <f>C13+D13</f>
        <v>0</v>
      </c>
    </row>
    <row r="14" spans="1:6" ht="36.75" customHeight="1">
      <c r="A14" s="158"/>
      <c r="B14" s="161" t="s">
        <v>90</v>
      </c>
      <c r="C14" s="162">
        <v>-59200</v>
      </c>
      <c r="D14" s="162">
        <v>59200</v>
      </c>
      <c r="E14" s="163">
        <v>59200</v>
      </c>
      <c r="F14" s="164">
        <f>C14+D14</f>
        <v>0</v>
      </c>
    </row>
  </sheetData>
  <mergeCells count="6">
    <mergeCell ref="A5:F5"/>
    <mergeCell ref="A8:A9"/>
    <mergeCell ref="B8:B9"/>
    <mergeCell ref="C8:C9"/>
    <mergeCell ref="D8:E8"/>
    <mergeCell ref="F8:F9"/>
  </mergeCells>
  <printOptions/>
  <pageMargins left="0.66" right="0.44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User</cp:lastModifiedBy>
  <cp:lastPrinted>2011-01-06T09:29:24Z</cp:lastPrinted>
  <dcterms:created xsi:type="dcterms:W3CDTF">2003-12-10T21:35:36Z</dcterms:created>
  <dcterms:modified xsi:type="dcterms:W3CDTF">2011-01-13T06:26:27Z</dcterms:modified>
  <cp:category/>
  <cp:version/>
  <cp:contentType/>
  <cp:contentStatus/>
</cp:coreProperties>
</file>