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<sst xmlns="http://schemas.openxmlformats.org/spreadsheetml/2006/main" count="107" uniqueCount="43">
  <si>
    <t>№ з/п</t>
  </si>
  <si>
    <t>Напрямки фінансування</t>
  </si>
  <si>
    <t>Роки виконання Програми</t>
  </si>
  <si>
    <t>Усього витрат на виконання Програми, тис.грн.</t>
  </si>
  <si>
    <t>Питома вага, % від загальної суми витрат</t>
  </si>
  <si>
    <t xml:space="preserve">І </t>
  </si>
  <si>
    <t xml:space="preserve">ІІ </t>
  </si>
  <si>
    <t xml:space="preserve">ІІІ </t>
  </si>
  <si>
    <t xml:space="preserve">IV </t>
  </si>
  <si>
    <t>1.</t>
  </si>
  <si>
    <t>Створення організаційно-правових умов</t>
  </si>
  <si>
    <t>всього</t>
  </si>
  <si>
    <t>державний</t>
  </si>
  <si>
    <t>обласний</t>
  </si>
  <si>
    <t>міські та районні</t>
  </si>
  <si>
    <t>інші джерела</t>
  </si>
  <si>
    <t>Транспортне забезпечення і розвиток мережі автомобільних доріг</t>
  </si>
  <si>
    <t>Забезпечення безпеки</t>
  </si>
  <si>
    <t>Прикордонний і митний контроль</t>
  </si>
  <si>
    <t>Підготовка об'єктів спортивної інфраструктури</t>
  </si>
  <si>
    <t>Підготовка та проведення фінальних змагань</t>
  </si>
  <si>
    <t>Організація розміщення, розвиток готельної мережі</t>
  </si>
  <si>
    <t>Організація громадського харчування і побутового обслуговування</t>
  </si>
  <si>
    <t>Медичне забезпечення</t>
  </si>
  <si>
    <t>Культурно-туристичне обслуговування, організація  дозвілля</t>
  </si>
  <si>
    <t>Підготовка інформаційно-телекомунікаційної інфраструктури, забезпечення зовнішнього електропостачання об’єктів</t>
  </si>
  <si>
    <t>Розвиток людських ресурсів, підготовка персоналу і волонтерів.</t>
  </si>
  <si>
    <t>Реалізація іміджевої політики, зв'язки  з громадськістю</t>
  </si>
  <si>
    <t>ВСЬОГО ЗА ПРОГРАМОЮ:</t>
  </si>
  <si>
    <t>Джерела фінансування,          у тому числі: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</si>
  <si>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</si>
  <si>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</si>
  <si>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</si>
  <si>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</si>
  <si>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</si>
  <si>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</si>
  <si>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</si>
  <si>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</si>
  <si>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</si>
  <si>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</si>
  <si>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</si>
  <si>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</si>
  <si>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                                                                     Додаток 1 до Програми.                                                                                                                                                                                 Розподіл прогнозних обсягів фінансування за напрямками використання коштів та джерелами фінансування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</si>
</sst>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1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8" fontId="3" fillId="0" borderId="10" xfId="0" applyNumberFormat="1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 vertical="top"/>
    </xf>
    <xf numFmtId="168" fontId="2" fillId="0" borderId="10" xfId="0" applyNumberFormat="1" applyFont="1" applyBorder="1" applyAlignment="1">
      <alignment horizontal="right" vertical="top"/>
    </xf>
    <xf numFmtId="168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SheetLayoutView="100" zoomScalePageLayoutView="0" workbookViewId="0" topLeftCell="A28">
      <selection activeCell="D13" sqref="D13"/>
    </sheetView>
  </sheetViews>
  <sheetFormatPr defaultColWidth="9.00390625" defaultRowHeight="12.75"/>
  <cols>
    <col min="1" max="1" width="3.75390625" style="0" customWidth="1"/>
    <col min="2" max="2" width="23.00390625" style="0" customWidth="1"/>
    <col min="3" max="3" width="15.25390625" style="0" customWidth="1"/>
    <col min="4" max="9" width="9.75390625" style="0" customWidth="1"/>
    <col min="10" max="10" width="16.25390625" style="5" customWidth="1"/>
    <col min="11" max="11" width="14.25390625" style="11" bestFit="1" customWidth="1"/>
    <col min="13" max="13" width="17.875" style="0" bestFit="1" customWidth="1"/>
  </cols>
  <sheetData>
    <row r="1" spans="1:11" ht="33" customHeight="1">
      <c r="A1" s="23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12" t="s">
        <v>0</v>
      </c>
      <c r="B2" s="12" t="s">
        <v>1</v>
      </c>
      <c r="C2" s="15" t="s">
        <v>29</v>
      </c>
      <c r="D2" s="15" t="s">
        <v>2</v>
      </c>
      <c r="E2" s="15"/>
      <c r="F2" s="15"/>
      <c r="G2" s="15"/>
      <c r="H2" s="15"/>
      <c r="I2" s="15"/>
      <c r="J2" s="15" t="s">
        <v>3</v>
      </c>
      <c r="K2" s="16" t="s">
        <v>4</v>
      </c>
    </row>
    <row r="3" spans="1:11" ht="12.75">
      <c r="A3" s="13"/>
      <c r="B3" s="13"/>
      <c r="C3" s="15"/>
      <c r="D3" s="15" t="s">
        <v>5</v>
      </c>
      <c r="E3" s="15"/>
      <c r="F3" s="1" t="s">
        <v>6</v>
      </c>
      <c r="G3" s="15" t="s">
        <v>7</v>
      </c>
      <c r="H3" s="15"/>
      <c r="I3" s="1" t="s">
        <v>8</v>
      </c>
      <c r="J3" s="15"/>
      <c r="K3" s="16"/>
    </row>
    <row r="4" spans="1:11" ht="12.75">
      <c r="A4" s="14"/>
      <c r="B4" s="14"/>
      <c r="C4" s="15"/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15"/>
      <c r="K4" s="16"/>
    </row>
    <row r="5" spans="1:11" ht="12" customHeight="1">
      <c r="A5" s="17" t="s">
        <v>9</v>
      </c>
      <c r="B5" s="18" t="s">
        <v>10</v>
      </c>
      <c r="C5" s="4" t="s">
        <v>11</v>
      </c>
      <c r="D5" s="7"/>
      <c r="E5" s="7"/>
      <c r="F5" s="7"/>
      <c r="G5" s="7"/>
      <c r="H5" s="7"/>
      <c r="I5" s="7"/>
      <c r="J5" s="7"/>
      <c r="K5" s="7"/>
    </row>
    <row r="6" spans="1:11" ht="12" customHeight="1">
      <c r="A6" s="17"/>
      <c r="B6" s="18"/>
      <c r="C6" s="3" t="s">
        <v>12</v>
      </c>
      <c r="D6" s="8"/>
      <c r="E6" s="8"/>
      <c r="F6" s="8"/>
      <c r="G6" s="8"/>
      <c r="H6" s="8"/>
      <c r="I6" s="8"/>
      <c r="J6" s="8"/>
      <c r="K6" s="8"/>
    </row>
    <row r="7" spans="1:11" ht="12" customHeight="1">
      <c r="A7" s="17"/>
      <c r="B7" s="18"/>
      <c r="C7" s="3" t="s">
        <v>13</v>
      </c>
      <c r="D7" s="8"/>
      <c r="E7" s="8"/>
      <c r="F7" s="8"/>
      <c r="G7" s="8"/>
      <c r="H7" s="8"/>
      <c r="I7" s="8"/>
      <c r="J7" s="8"/>
      <c r="K7" s="8"/>
    </row>
    <row r="8" spans="1:11" ht="12" customHeight="1">
      <c r="A8" s="17"/>
      <c r="B8" s="18"/>
      <c r="C8" s="3" t="s">
        <v>14</v>
      </c>
      <c r="D8" s="8"/>
      <c r="E8" s="8"/>
      <c r="F8" s="8"/>
      <c r="G8" s="8"/>
      <c r="H8" s="8"/>
      <c r="I8" s="8"/>
      <c r="J8" s="8"/>
      <c r="K8" s="8"/>
    </row>
    <row r="9" spans="1:11" ht="12" customHeight="1">
      <c r="A9" s="17"/>
      <c r="B9" s="18"/>
      <c r="C9" s="3" t="s">
        <v>15</v>
      </c>
      <c r="D9" s="8"/>
      <c r="E9" s="8"/>
      <c r="F9" s="8"/>
      <c r="G9" s="8"/>
      <c r="H9" s="8"/>
      <c r="I9" s="8"/>
      <c r="J9" s="8"/>
      <c r="K9" s="8"/>
    </row>
    <row r="10" spans="1:11" ht="12" customHeight="1">
      <c r="A10" s="17" t="s">
        <v>30</v>
      </c>
      <c r="B10" s="18" t="s">
        <v>16</v>
      </c>
      <c r="C10" s="4" t="s">
        <v>11</v>
      </c>
      <c r="D10" s="9">
        <f aca="true" t="shared" si="0" ref="D10:I10">SUM(D11:D14)</f>
        <v>611359</v>
      </c>
      <c r="E10" s="9">
        <f t="shared" si="0"/>
        <v>2960770</v>
      </c>
      <c r="F10" s="9">
        <f t="shared" si="0"/>
        <v>4059675</v>
      </c>
      <c r="G10" s="9">
        <f t="shared" si="0"/>
        <v>5003797</v>
      </c>
      <c r="H10" s="9">
        <f t="shared" si="0"/>
        <v>4166439</v>
      </c>
      <c r="I10" s="9">
        <f t="shared" si="0"/>
        <v>612051</v>
      </c>
      <c r="J10" s="9">
        <f>SUM(J11:J14)</f>
        <v>17414091</v>
      </c>
      <c r="K10" s="7">
        <f>100</f>
        <v>100</v>
      </c>
    </row>
    <row r="11" spans="1:13" ht="12" customHeight="1">
      <c r="A11" s="17"/>
      <c r="B11" s="18"/>
      <c r="C11" s="3" t="s">
        <v>12</v>
      </c>
      <c r="D11" s="8">
        <v>282570</v>
      </c>
      <c r="E11" s="8">
        <v>2001560</v>
      </c>
      <c r="F11" s="8">
        <v>2729490</v>
      </c>
      <c r="G11" s="8">
        <v>3430262</v>
      </c>
      <c r="H11" s="8">
        <v>2656865</v>
      </c>
      <c r="I11" s="8">
        <v>442599</v>
      </c>
      <c r="J11" s="10">
        <v>11543346</v>
      </c>
      <c r="K11" s="8">
        <f>J11*$K$10/$J$10</f>
        <v>66.28738761041274</v>
      </c>
      <c r="M11" s="6"/>
    </row>
    <row r="12" spans="1:13" ht="12" customHeight="1">
      <c r="A12" s="17"/>
      <c r="B12" s="18"/>
      <c r="C12" s="3" t="s">
        <v>13</v>
      </c>
      <c r="D12" s="8">
        <v>20000</v>
      </c>
      <c r="E12" s="8">
        <v>7315</v>
      </c>
      <c r="F12" s="8">
        <v>6545</v>
      </c>
      <c r="G12" s="8">
        <v>65</v>
      </c>
      <c r="H12" s="8"/>
      <c r="I12" s="8"/>
      <c r="J12" s="10">
        <v>33925</v>
      </c>
      <c r="K12" s="8">
        <f>J12*$K$10/$J$10</f>
        <v>0.19481349902214248</v>
      </c>
      <c r="M12" s="6"/>
    </row>
    <row r="13" spans="1:11" ht="12" customHeight="1">
      <c r="A13" s="17"/>
      <c r="B13" s="18"/>
      <c r="C13" s="3" t="s">
        <v>14</v>
      </c>
      <c r="D13" s="8">
        <v>58789</v>
      </c>
      <c r="E13" s="8">
        <v>159415</v>
      </c>
      <c r="F13" s="8">
        <v>235672</v>
      </c>
      <c r="G13" s="8">
        <v>249347</v>
      </c>
      <c r="H13" s="8">
        <v>215785</v>
      </c>
      <c r="I13" s="8">
        <v>169452</v>
      </c>
      <c r="J13" s="10">
        <v>1088460</v>
      </c>
      <c r="K13" s="8">
        <v>6.2</v>
      </c>
    </row>
    <row r="14" spans="1:11" ht="12" customHeight="1">
      <c r="A14" s="17"/>
      <c r="B14" s="18"/>
      <c r="C14" s="3" t="s">
        <v>15</v>
      </c>
      <c r="D14" s="8">
        <v>250000</v>
      </c>
      <c r="E14" s="8">
        <v>792480</v>
      </c>
      <c r="F14" s="8">
        <v>1087968</v>
      </c>
      <c r="G14" s="8">
        <v>1324123</v>
      </c>
      <c r="H14" s="8">
        <v>1293789</v>
      </c>
      <c r="I14" s="8"/>
      <c r="J14" s="10">
        <v>4748360</v>
      </c>
      <c r="K14" s="8">
        <f>J14*$K$10/$J$10</f>
        <v>27.267343440435678</v>
      </c>
    </row>
    <row r="15" spans="1:11" ht="12" customHeight="1">
      <c r="A15" s="17" t="s">
        <v>31</v>
      </c>
      <c r="B15" s="18" t="s">
        <v>17</v>
      </c>
      <c r="C15" s="4" t="s">
        <v>11</v>
      </c>
      <c r="D15" s="9">
        <f aca="true" t="shared" si="1" ref="D15:I15">SUM(D16:D19)</f>
        <v>77504</v>
      </c>
      <c r="E15" s="9">
        <f t="shared" si="1"/>
        <v>253674.5</v>
      </c>
      <c r="F15" s="9">
        <f t="shared" si="1"/>
        <v>303401</v>
      </c>
      <c r="G15" s="9">
        <f t="shared" si="1"/>
        <v>252086.5</v>
      </c>
      <c r="H15" s="9">
        <f t="shared" si="1"/>
        <v>92442</v>
      </c>
      <c r="I15" s="9">
        <f t="shared" si="1"/>
        <v>47180</v>
      </c>
      <c r="J15" s="9">
        <f>SUM(J16:J19)</f>
        <v>1026288</v>
      </c>
      <c r="K15" s="7">
        <f>100</f>
        <v>100</v>
      </c>
    </row>
    <row r="16" spans="1:11" ht="12" customHeight="1">
      <c r="A16" s="17"/>
      <c r="B16" s="18"/>
      <c r="C16" s="3" t="s">
        <v>12</v>
      </c>
      <c r="D16" s="8">
        <v>77504</v>
      </c>
      <c r="E16" s="8">
        <v>241875</v>
      </c>
      <c r="F16" s="8">
        <v>273201.5</v>
      </c>
      <c r="G16" s="8">
        <v>224409.5</v>
      </c>
      <c r="H16" s="8">
        <v>66825</v>
      </c>
      <c r="I16" s="8">
        <v>23378</v>
      </c>
      <c r="J16" s="10">
        <v>907193</v>
      </c>
      <c r="K16" s="8">
        <f>J16*$K$15/$J$15</f>
        <v>88.3955575822771</v>
      </c>
    </row>
    <row r="17" spans="1:11" ht="12" customHeight="1">
      <c r="A17" s="17"/>
      <c r="B17" s="18"/>
      <c r="C17" s="3" t="s">
        <v>13</v>
      </c>
      <c r="D17" s="8"/>
      <c r="E17" s="8">
        <v>8754.5</v>
      </c>
      <c r="F17" s="8">
        <v>6668</v>
      </c>
      <c r="G17" s="8">
        <v>4650</v>
      </c>
      <c r="H17" s="8">
        <v>3100</v>
      </c>
      <c r="I17" s="8">
        <v>1800</v>
      </c>
      <c r="J17" s="10">
        <v>24972.5</v>
      </c>
      <c r="K17" s="8">
        <f>J17*$K$15/$J$15</f>
        <v>2.4332838345571615</v>
      </c>
    </row>
    <row r="18" spans="1:11" ht="12" customHeight="1">
      <c r="A18" s="17"/>
      <c r="B18" s="18"/>
      <c r="C18" s="3" t="s">
        <v>14</v>
      </c>
      <c r="D18" s="8"/>
      <c r="E18" s="8">
        <v>2853</v>
      </c>
      <c r="F18" s="8">
        <v>23137</v>
      </c>
      <c r="G18" s="8">
        <v>22787</v>
      </c>
      <c r="H18" s="8">
        <v>22337</v>
      </c>
      <c r="I18" s="8">
        <v>21987</v>
      </c>
      <c r="J18" s="10">
        <v>93101</v>
      </c>
      <c r="K18" s="8">
        <f>J18*$K$15/$J$15</f>
        <v>9.071625118875014</v>
      </c>
    </row>
    <row r="19" spans="1:11" ht="12" customHeight="1">
      <c r="A19" s="17"/>
      <c r="B19" s="18"/>
      <c r="C19" s="3" t="s">
        <v>15</v>
      </c>
      <c r="D19" s="8"/>
      <c r="E19" s="8">
        <v>192</v>
      </c>
      <c r="F19" s="8">
        <v>394.5</v>
      </c>
      <c r="G19" s="8">
        <v>240</v>
      </c>
      <c r="H19" s="8">
        <v>180</v>
      </c>
      <c r="I19" s="8">
        <v>15</v>
      </c>
      <c r="J19" s="10">
        <v>1021.5</v>
      </c>
      <c r="K19" s="8">
        <f>J19*$K$15/$J$15</f>
        <v>0.0995334642907254</v>
      </c>
    </row>
    <row r="20" spans="1:11" ht="12" customHeight="1">
      <c r="A20" s="17" t="s">
        <v>32</v>
      </c>
      <c r="B20" s="18" t="s">
        <v>18</v>
      </c>
      <c r="C20" s="4" t="s">
        <v>11</v>
      </c>
      <c r="D20" s="9"/>
      <c r="E20" s="9">
        <f>SUM(E21:E24)</f>
        <v>19276</v>
      </c>
      <c r="F20" s="9">
        <f>SUM(F21:F24)</f>
        <v>18880</v>
      </c>
      <c r="G20" s="9">
        <f>SUM(G21:G24)</f>
        <v>1398</v>
      </c>
      <c r="H20" s="9">
        <f>SUM(H21:H24)</f>
        <v>3898</v>
      </c>
      <c r="I20" s="9"/>
      <c r="J20" s="9">
        <f>SUM(J21:J24)</f>
        <v>43452</v>
      </c>
      <c r="K20" s="7">
        <f>100</f>
        <v>100</v>
      </c>
    </row>
    <row r="21" spans="1:11" ht="12" customHeight="1">
      <c r="A21" s="17"/>
      <c r="B21" s="18"/>
      <c r="C21" s="3" t="s">
        <v>12</v>
      </c>
      <c r="D21" s="8"/>
      <c r="E21" s="8">
        <v>1310</v>
      </c>
      <c r="F21" s="8"/>
      <c r="G21" s="8"/>
      <c r="H21" s="8">
        <v>2258</v>
      </c>
      <c r="I21" s="8"/>
      <c r="J21" s="10">
        <v>3568</v>
      </c>
      <c r="K21" s="8">
        <f>J21*$K$20/$J$20</f>
        <v>8.211359661235386</v>
      </c>
    </row>
    <row r="22" spans="1:11" ht="12" customHeight="1">
      <c r="A22" s="17"/>
      <c r="B22" s="18"/>
      <c r="C22" s="3" t="s">
        <v>13</v>
      </c>
      <c r="D22" s="8"/>
      <c r="E22" s="8">
        <v>17966</v>
      </c>
      <c r="F22" s="8">
        <v>18880</v>
      </c>
      <c r="G22" s="8">
        <v>1028</v>
      </c>
      <c r="H22" s="8">
        <v>1345</v>
      </c>
      <c r="I22" s="8"/>
      <c r="J22" s="10">
        <v>39219</v>
      </c>
      <c r="K22" s="8">
        <f>J22*$K$20/$J$20</f>
        <v>90.25821596244131</v>
      </c>
    </row>
    <row r="23" spans="1:11" ht="12" customHeight="1">
      <c r="A23" s="17"/>
      <c r="B23" s="18"/>
      <c r="C23" s="3" t="s">
        <v>14</v>
      </c>
      <c r="D23" s="8"/>
      <c r="E23" s="8"/>
      <c r="F23" s="8"/>
      <c r="G23" s="8"/>
      <c r="H23" s="8"/>
      <c r="I23" s="8"/>
      <c r="J23" s="8"/>
      <c r="K23" s="8"/>
    </row>
    <row r="24" spans="1:11" ht="12" customHeight="1">
      <c r="A24" s="17"/>
      <c r="B24" s="18"/>
      <c r="C24" s="3" t="s">
        <v>15</v>
      </c>
      <c r="D24" s="8"/>
      <c r="E24" s="8"/>
      <c r="F24" s="8"/>
      <c r="G24" s="8">
        <v>370</v>
      </c>
      <c r="H24" s="8">
        <v>295</v>
      </c>
      <c r="I24" s="8"/>
      <c r="J24" s="10">
        <v>665</v>
      </c>
      <c r="K24" s="8">
        <f>J24*$K$20/$J$20</f>
        <v>1.5304243763232992</v>
      </c>
    </row>
    <row r="25" spans="1:11" ht="12" customHeight="1">
      <c r="A25" s="17" t="s">
        <v>33</v>
      </c>
      <c r="B25" s="19" t="s">
        <v>19</v>
      </c>
      <c r="C25" s="4" t="s">
        <v>11</v>
      </c>
      <c r="D25" s="9">
        <f aca="true" t="shared" si="2" ref="D25:I25">SUM(D26:D29)</f>
        <v>834190</v>
      </c>
      <c r="E25" s="9">
        <f t="shared" si="2"/>
        <v>430490</v>
      </c>
      <c r="F25" s="9">
        <f t="shared" si="2"/>
        <v>32150</v>
      </c>
      <c r="G25" s="9">
        <f t="shared" si="2"/>
        <v>30960</v>
      </c>
      <c r="H25" s="9">
        <f t="shared" si="2"/>
        <v>15410</v>
      </c>
      <c r="I25" s="9">
        <f t="shared" si="2"/>
        <v>2100</v>
      </c>
      <c r="J25" s="9">
        <f>SUM(J26:J29)</f>
        <v>1345300</v>
      </c>
      <c r="K25" s="7">
        <f>100</f>
        <v>100</v>
      </c>
    </row>
    <row r="26" spans="1:11" ht="12" customHeight="1">
      <c r="A26" s="17"/>
      <c r="B26" s="19"/>
      <c r="C26" s="3" t="s">
        <v>12</v>
      </c>
      <c r="D26" s="8">
        <v>15100</v>
      </c>
      <c r="E26" s="8">
        <v>70050</v>
      </c>
      <c r="F26" s="8">
        <v>22100</v>
      </c>
      <c r="G26" s="8">
        <v>21400</v>
      </c>
      <c r="H26" s="8">
        <v>12600</v>
      </c>
      <c r="I26" s="8">
        <v>2100</v>
      </c>
      <c r="J26" s="8">
        <v>143350</v>
      </c>
      <c r="K26" s="8">
        <f>J26*$K$25/$J$25</f>
        <v>10.655615847766297</v>
      </c>
    </row>
    <row r="27" spans="1:11" ht="12" customHeight="1">
      <c r="A27" s="17"/>
      <c r="B27" s="19"/>
      <c r="C27" s="3" t="s">
        <v>13</v>
      </c>
      <c r="D27" s="8"/>
      <c r="E27" s="8">
        <v>21300</v>
      </c>
      <c r="F27" s="8">
        <v>6600</v>
      </c>
      <c r="G27" s="8">
        <v>6600</v>
      </c>
      <c r="H27" s="8"/>
      <c r="I27" s="8"/>
      <c r="J27" s="8">
        <v>34500</v>
      </c>
      <c r="K27" s="8">
        <f>J27*$K$25/$J$25</f>
        <v>2.564483758269531</v>
      </c>
    </row>
    <row r="28" spans="1:11" ht="12" customHeight="1">
      <c r="A28" s="17"/>
      <c r="B28" s="19"/>
      <c r="C28" s="3" t="s">
        <v>14</v>
      </c>
      <c r="D28" s="8">
        <v>19090</v>
      </c>
      <c r="E28" s="8">
        <v>12120</v>
      </c>
      <c r="F28" s="8">
        <v>3050</v>
      </c>
      <c r="G28" s="8">
        <v>2760</v>
      </c>
      <c r="H28" s="8">
        <v>2660</v>
      </c>
      <c r="I28" s="8"/>
      <c r="J28" s="8">
        <v>39680</v>
      </c>
      <c r="K28" s="8">
        <f>J28*$K$25/$J$25</f>
        <v>2.9495279863227535</v>
      </c>
    </row>
    <row r="29" spans="1:11" ht="12" customHeight="1">
      <c r="A29" s="17"/>
      <c r="B29" s="19"/>
      <c r="C29" s="3" t="s">
        <v>15</v>
      </c>
      <c r="D29" s="8">
        <v>800000</v>
      </c>
      <c r="E29" s="8">
        <v>327020</v>
      </c>
      <c r="F29" s="8">
        <v>400</v>
      </c>
      <c r="G29" s="8">
        <v>200</v>
      </c>
      <c r="H29" s="8">
        <v>150</v>
      </c>
      <c r="I29" s="8"/>
      <c r="J29" s="8">
        <v>1127770</v>
      </c>
      <c r="K29" s="8">
        <f>J29*$K$25/$J$25</f>
        <v>83.83037240764142</v>
      </c>
    </row>
    <row r="30" spans="1:11" ht="12" customHeight="1">
      <c r="A30" s="17" t="s">
        <v>34</v>
      </c>
      <c r="B30" s="18" t="s">
        <v>20</v>
      </c>
      <c r="C30" s="4" t="s">
        <v>11</v>
      </c>
      <c r="D30" s="9">
        <f aca="true" t="shared" si="3" ref="D30:I30">SUM(D31:D34)</f>
        <v>738.4000000000001</v>
      </c>
      <c r="E30" s="9">
        <f t="shared" si="3"/>
        <v>8449.900000000001</v>
      </c>
      <c r="F30" s="9">
        <f t="shared" si="3"/>
        <v>4152</v>
      </c>
      <c r="G30" s="9">
        <f t="shared" si="3"/>
        <v>4182.9</v>
      </c>
      <c r="H30" s="9">
        <f t="shared" si="3"/>
        <v>5305</v>
      </c>
      <c r="I30" s="9">
        <f t="shared" si="3"/>
        <v>3392.6000000000004</v>
      </c>
      <c r="J30" s="9">
        <f>SUM(J31:J34)</f>
        <v>26220.8</v>
      </c>
      <c r="K30" s="7">
        <f>100</f>
        <v>100</v>
      </c>
    </row>
    <row r="31" spans="1:11" ht="12" customHeight="1">
      <c r="A31" s="17"/>
      <c r="B31" s="18"/>
      <c r="C31" s="3" t="s">
        <v>12</v>
      </c>
      <c r="D31" s="8">
        <v>137</v>
      </c>
      <c r="E31" s="8">
        <v>533.9</v>
      </c>
      <c r="F31" s="8">
        <v>496.7</v>
      </c>
      <c r="G31" s="8">
        <v>596</v>
      </c>
      <c r="H31" s="8">
        <v>795.2</v>
      </c>
      <c r="I31" s="8">
        <v>297.9</v>
      </c>
      <c r="J31" s="10">
        <v>2856.7</v>
      </c>
      <c r="K31" s="8">
        <f>J31*$K$30/$J$30</f>
        <v>10.894785818891872</v>
      </c>
    </row>
    <row r="32" spans="1:11" ht="12" customHeight="1">
      <c r="A32" s="17"/>
      <c r="B32" s="18"/>
      <c r="C32" s="3" t="s">
        <v>13</v>
      </c>
      <c r="D32" s="8">
        <v>280.6</v>
      </c>
      <c r="E32" s="8">
        <v>3004.3</v>
      </c>
      <c r="F32" s="8">
        <v>850.2</v>
      </c>
      <c r="G32" s="8">
        <v>697.5</v>
      </c>
      <c r="H32" s="8">
        <v>1389</v>
      </c>
      <c r="I32" s="8">
        <v>558.7</v>
      </c>
      <c r="J32" s="10">
        <v>6780.3</v>
      </c>
      <c r="K32" s="8">
        <f>J32*$K$30/$J$30</f>
        <v>25.858478764949965</v>
      </c>
    </row>
    <row r="33" spans="1:11" ht="12" customHeight="1">
      <c r="A33" s="17"/>
      <c r="B33" s="18"/>
      <c r="C33" s="3" t="s">
        <v>14</v>
      </c>
      <c r="D33" s="8"/>
      <c r="E33" s="8">
        <v>1172.4</v>
      </c>
      <c r="F33" s="8">
        <v>175.9</v>
      </c>
      <c r="G33" s="8">
        <v>179.4</v>
      </c>
      <c r="H33" s="8">
        <v>183</v>
      </c>
      <c r="I33" s="8">
        <v>186.7</v>
      </c>
      <c r="J33" s="10">
        <v>1897.4</v>
      </c>
      <c r="K33" s="8">
        <f>J33*$K$30/$J$30</f>
        <v>7.236239931657311</v>
      </c>
    </row>
    <row r="34" spans="1:11" ht="12" customHeight="1">
      <c r="A34" s="17"/>
      <c r="B34" s="18"/>
      <c r="C34" s="3" t="s">
        <v>15</v>
      </c>
      <c r="D34" s="8">
        <v>320.8</v>
      </c>
      <c r="E34" s="8">
        <v>3739.3</v>
      </c>
      <c r="F34" s="8">
        <v>2629.2</v>
      </c>
      <c r="G34" s="8">
        <v>2710</v>
      </c>
      <c r="H34" s="8">
        <v>2937.8</v>
      </c>
      <c r="I34" s="8">
        <v>2349.3</v>
      </c>
      <c r="J34" s="10">
        <v>14686.4</v>
      </c>
      <c r="K34" s="8">
        <f>J34*$K$30/$J$30</f>
        <v>56.01049548450086</v>
      </c>
    </row>
    <row r="35" spans="1:11" ht="12.75">
      <c r="A35" s="17" t="s">
        <v>35</v>
      </c>
      <c r="B35" s="18" t="s">
        <v>21</v>
      </c>
      <c r="C35" s="4" t="s">
        <v>11</v>
      </c>
      <c r="D35" s="9">
        <f aca="true" t="shared" si="4" ref="D35:I35">SUM(D36:D39)</f>
        <v>1978000</v>
      </c>
      <c r="E35" s="9">
        <f t="shared" si="4"/>
        <v>316200</v>
      </c>
      <c r="F35" s="9">
        <f t="shared" si="4"/>
        <v>735300</v>
      </c>
      <c r="G35" s="9">
        <f t="shared" si="4"/>
        <v>3117000</v>
      </c>
      <c r="H35" s="9">
        <f t="shared" si="4"/>
        <v>5215500</v>
      </c>
      <c r="I35" s="9">
        <f t="shared" si="4"/>
        <v>1864</v>
      </c>
      <c r="J35" s="9">
        <f>SUM(J36:J39)</f>
        <v>11363864</v>
      </c>
      <c r="K35" s="7">
        <f>100</f>
        <v>100</v>
      </c>
    </row>
    <row r="36" spans="1:11" ht="12.75">
      <c r="A36" s="17"/>
      <c r="B36" s="18"/>
      <c r="C36" s="3" t="s">
        <v>12</v>
      </c>
      <c r="D36" s="8"/>
      <c r="E36" s="8">
        <v>168500</v>
      </c>
      <c r="F36" s="8">
        <v>287900</v>
      </c>
      <c r="G36" s="8">
        <v>292800</v>
      </c>
      <c r="H36" s="8">
        <v>282800</v>
      </c>
      <c r="I36" s="8">
        <v>745.6</v>
      </c>
      <c r="J36" s="10">
        <v>1032745.6</v>
      </c>
      <c r="K36" s="8">
        <f>J36*$K$35/$J$35</f>
        <v>9.087979229600073</v>
      </c>
    </row>
    <row r="37" spans="1:11" ht="12.75">
      <c r="A37" s="17"/>
      <c r="B37" s="18"/>
      <c r="C37" s="3" t="s">
        <v>13</v>
      </c>
      <c r="D37" s="8"/>
      <c r="E37" s="8">
        <v>13100</v>
      </c>
      <c r="F37" s="8">
        <v>10700</v>
      </c>
      <c r="G37" s="8">
        <v>30000</v>
      </c>
      <c r="H37" s="8">
        <v>31000</v>
      </c>
      <c r="I37" s="8"/>
      <c r="J37" s="10">
        <v>84800</v>
      </c>
      <c r="K37" s="8">
        <v>0.8</v>
      </c>
    </row>
    <row r="38" spans="1:11" ht="12.75">
      <c r="A38" s="17"/>
      <c r="B38" s="18"/>
      <c r="C38" s="3" t="s">
        <v>14</v>
      </c>
      <c r="D38" s="8"/>
      <c r="E38" s="8">
        <v>1600</v>
      </c>
      <c r="F38" s="8">
        <v>53200</v>
      </c>
      <c r="G38" s="8">
        <v>53200</v>
      </c>
      <c r="H38" s="8">
        <v>53200</v>
      </c>
      <c r="I38" s="8">
        <v>186.4</v>
      </c>
      <c r="J38" s="8">
        <v>161386.4</v>
      </c>
      <c r="K38" s="8">
        <f>J38*$K$35/$J$35</f>
        <v>1.4201718711170779</v>
      </c>
    </row>
    <row r="39" spans="1:11" ht="12.75">
      <c r="A39" s="17"/>
      <c r="B39" s="18"/>
      <c r="C39" s="3" t="s">
        <v>15</v>
      </c>
      <c r="D39" s="8">
        <v>1978000</v>
      </c>
      <c r="E39" s="8">
        <v>133000</v>
      </c>
      <c r="F39" s="8">
        <v>383500</v>
      </c>
      <c r="G39" s="8">
        <v>2741000</v>
      </c>
      <c r="H39" s="8">
        <v>4848500</v>
      </c>
      <c r="I39" s="8">
        <v>932</v>
      </c>
      <c r="J39" s="10">
        <v>10084932</v>
      </c>
      <c r="K39" s="8">
        <f>J39*$K$35/$J$35</f>
        <v>88.74562384766308</v>
      </c>
    </row>
    <row r="40" spans="1:11" ht="12.75">
      <c r="A40" s="17" t="s">
        <v>36</v>
      </c>
      <c r="B40" s="18" t="s">
        <v>22</v>
      </c>
      <c r="C40" s="4" t="s">
        <v>11</v>
      </c>
      <c r="D40" s="9">
        <f aca="true" t="shared" si="5" ref="D40:I40">SUM(D41:D44)</f>
        <v>35117</v>
      </c>
      <c r="E40" s="9">
        <f t="shared" si="5"/>
        <v>37522</v>
      </c>
      <c r="F40" s="9">
        <f t="shared" si="5"/>
        <v>18184.3</v>
      </c>
      <c r="G40" s="9">
        <f t="shared" si="5"/>
        <v>13833.8</v>
      </c>
      <c r="H40" s="9">
        <f t="shared" si="5"/>
        <v>2343</v>
      </c>
      <c r="I40" s="9">
        <f t="shared" si="5"/>
        <v>1520</v>
      </c>
      <c r="J40" s="9">
        <f>SUM(J41:J44)</f>
        <v>108520.1</v>
      </c>
      <c r="K40" s="7">
        <f>100</f>
        <v>100</v>
      </c>
    </row>
    <row r="41" spans="1:11" ht="12.75">
      <c r="A41" s="17"/>
      <c r="B41" s="18"/>
      <c r="C41" s="3" t="s">
        <v>12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17"/>
      <c r="B42" s="18"/>
      <c r="C42" s="3" t="s">
        <v>13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17"/>
      <c r="B43" s="18"/>
      <c r="C43" s="3" t="s">
        <v>14</v>
      </c>
      <c r="D43" s="8"/>
      <c r="E43" s="8"/>
      <c r="F43" s="8"/>
      <c r="G43" s="8"/>
      <c r="H43" s="8"/>
      <c r="I43" s="8"/>
      <c r="J43" s="8"/>
      <c r="K43" s="8"/>
    </row>
    <row r="44" spans="1:11" ht="12.75">
      <c r="A44" s="17"/>
      <c r="B44" s="18"/>
      <c r="C44" s="3" t="s">
        <v>15</v>
      </c>
      <c r="D44" s="8">
        <v>35117</v>
      </c>
      <c r="E44" s="8">
        <v>37522</v>
      </c>
      <c r="F44" s="8">
        <v>18184.3</v>
      </c>
      <c r="G44" s="8">
        <v>13833.8</v>
      </c>
      <c r="H44" s="8">
        <v>2343</v>
      </c>
      <c r="I44" s="8">
        <v>1520</v>
      </c>
      <c r="J44" s="8">
        <v>108520.1</v>
      </c>
      <c r="K44" s="8">
        <f>J44*$K$40/$J$40</f>
        <v>100</v>
      </c>
    </row>
    <row r="45" spans="1:11" ht="12.75">
      <c r="A45" s="17" t="s">
        <v>37</v>
      </c>
      <c r="B45" s="18" t="s">
        <v>23</v>
      </c>
      <c r="C45" s="4" t="s">
        <v>11</v>
      </c>
      <c r="D45" s="9"/>
      <c r="E45" s="9">
        <f>SUM(E46:E49)</f>
        <v>54906.2</v>
      </c>
      <c r="F45" s="9">
        <f>SUM(F46:F49)</f>
        <v>34195</v>
      </c>
      <c r="G45" s="9">
        <f>SUM(G46:G49)</f>
        <v>17898.5</v>
      </c>
      <c r="H45" s="9">
        <f>SUM(H46:H49)</f>
        <v>9151.1</v>
      </c>
      <c r="I45" s="9"/>
      <c r="J45" s="9">
        <f>SUM(J46:J49)</f>
        <v>116150.79999999999</v>
      </c>
      <c r="K45" s="7">
        <f>100</f>
        <v>100</v>
      </c>
    </row>
    <row r="46" spans="1:11" ht="12.75">
      <c r="A46" s="17"/>
      <c r="B46" s="18"/>
      <c r="C46" s="3" t="s">
        <v>12</v>
      </c>
      <c r="D46" s="8"/>
      <c r="E46" s="8">
        <v>43209</v>
      </c>
      <c r="F46" s="8">
        <v>22505.1</v>
      </c>
      <c r="G46" s="8">
        <v>12898.5</v>
      </c>
      <c r="H46" s="8">
        <v>2681.1</v>
      </c>
      <c r="I46" s="8"/>
      <c r="J46" s="8">
        <v>81293.7</v>
      </c>
      <c r="K46" s="8">
        <f>J46*$K$45/$J$45</f>
        <v>69.98978913619192</v>
      </c>
    </row>
    <row r="47" spans="1:11" ht="12.75">
      <c r="A47" s="17"/>
      <c r="B47" s="18"/>
      <c r="C47" s="3" t="s">
        <v>13</v>
      </c>
      <c r="D47" s="8"/>
      <c r="E47" s="8">
        <v>7212.2</v>
      </c>
      <c r="F47" s="8">
        <v>6849.4</v>
      </c>
      <c r="G47" s="8">
        <v>3760</v>
      </c>
      <c r="H47" s="8">
        <v>4900</v>
      </c>
      <c r="I47" s="8"/>
      <c r="J47" s="8">
        <v>22721.6</v>
      </c>
      <c r="K47" s="8">
        <f>J47*$K$45/$J$45</f>
        <v>19.56215540487022</v>
      </c>
    </row>
    <row r="48" spans="1:11" ht="12.75">
      <c r="A48" s="17"/>
      <c r="B48" s="18"/>
      <c r="C48" s="3" t="s">
        <v>14</v>
      </c>
      <c r="D48" s="8"/>
      <c r="E48" s="8">
        <v>4485</v>
      </c>
      <c r="F48" s="8">
        <v>4840.5</v>
      </c>
      <c r="G48" s="8">
        <v>1240</v>
      </c>
      <c r="H48" s="8">
        <v>1570</v>
      </c>
      <c r="I48" s="8"/>
      <c r="J48" s="8">
        <v>12135.5</v>
      </c>
      <c r="K48" s="8">
        <f>J48*$K$45/$J$45</f>
        <v>10.448055458937864</v>
      </c>
    </row>
    <row r="49" spans="1:11" ht="12.75">
      <c r="A49" s="17"/>
      <c r="B49" s="18"/>
      <c r="C49" s="3" t="s">
        <v>15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17" t="s">
        <v>38</v>
      </c>
      <c r="B50" s="18" t="s">
        <v>24</v>
      </c>
      <c r="C50" s="4" t="s">
        <v>11</v>
      </c>
      <c r="D50" s="9">
        <f aca="true" t="shared" si="6" ref="D50:I50">SUM(D51:D54)</f>
        <v>50461</v>
      </c>
      <c r="E50" s="9">
        <f t="shared" si="6"/>
        <v>154229.09999999998</v>
      </c>
      <c r="F50" s="9">
        <f t="shared" si="6"/>
        <v>262712.5</v>
      </c>
      <c r="G50" s="9">
        <f t="shared" si="6"/>
        <v>254514.2</v>
      </c>
      <c r="H50" s="9">
        <f t="shared" si="6"/>
        <v>234635.7</v>
      </c>
      <c r="I50" s="9">
        <f t="shared" si="6"/>
        <v>26845.100000000002</v>
      </c>
      <c r="J50" s="9">
        <f>SUM(J51:J54)</f>
        <v>983397.6000000001</v>
      </c>
      <c r="K50" s="7">
        <f>100</f>
        <v>100</v>
      </c>
    </row>
    <row r="51" spans="1:11" ht="12.75">
      <c r="A51" s="17"/>
      <c r="B51" s="18"/>
      <c r="C51" s="3" t="s">
        <v>12</v>
      </c>
      <c r="D51" s="8">
        <v>26250</v>
      </c>
      <c r="E51" s="8">
        <v>97578.4</v>
      </c>
      <c r="F51" s="8">
        <v>83317.5</v>
      </c>
      <c r="G51" s="8">
        <v>99600</v>
      </c>
      <c r="H51" s="8">
        <v>91440</v>
      </c>
      <c r="I51" s="8">
        <v>18027.5</v>
      </c>
      <c r="J51" s="10">
        <v>416213.4</v>
      </c>
      <c r="K51" s="8">
        <f>J51*$K$50/$J$50</f>
        <v>42.32402031487569</v>
      </c>
    </row>
    <row r="52" spans="1:11" ht="12.75">
      <c r="A52" s="17"/>
      <c r="B52" s="18"/>
      <c r="C52" s="3" t="s">
        <v>13</v>
      </c>
      <c r="D52" s="8"/>
      <c r="E52" s="8">
        <v>9218</v>
      </c>
      <c r="F52" s="8">
        <v>15645.2</v>
      </c>
      <c r="G52" s="8">
        <v>4357.2</v>
      </c>
      <c r="H52" s="8">
        <v>1228</v>
      </c>
      <c r="I52" s="8">
        <v>393</v>
      </c>
      <c r="J52" s="10">
        <v>30841.4</v>
      </c>
      <c r="K52" s="8">
        <f>J52*$K$50/$J$50</f>
        <v>3.1362085894860834</v>
      </c>
    </row>
    <row r="53" spans="1:11" ht="12.75">
      <c r="A53" s="17"/>
      <c r="B53" s="18"/>
      <c r="C53" s="3" t="s">
        <v>14</v>
      </c>
      <c r="D53" s="8">
        <v>21341</v>
      </c>
      <c r="E53" s="8">
        <v>23072.7</v>
      </c>
      <c r="F53" s="8">
        <v>18586.8</v>
      </c>
      <c r="G53" s="8">
        <v>1742</v>
      </c>
      <c r="H53" s="8">
        <v>896.6</v>
      </c>
      <c r="I53" s="8">
        <v>265.4</v>
      </c>
      <c r="J53" s="10">
        <v>65904.5</v>
      </c>
      <c r="K53" s="8">
        <f>J53*$K$50/$J$50</f>
        <v>6.701714545571394</v>
      </c>
    </row>
    <row r="54" spans="1:11" ht="12.75">
      <c r="A54" s="17"/>
      <c r="B54" s="18"/>
      <c r="C54" s="3" t="s">
        <v>15</v>
      </c>
      <c r="D54" s="8">
        <v>2870</v>
      </c>
      <c r="E54" s="8">
        <v>24360</v>
      </c>
      <c r="F54" s="8">
        <v>145163</v>
      </c>
      <c r="G54" s="8">
        <v>148815</v>
      </c>
      <c r="H54" s="8">
        <v>141071.1</v>
      </c>
      <c r="I54" s="8">
        <v>8159.2</v>
      </c>
      <c r="J54" s="10">
        <v>470438.3</v>
      </c>
      <c r="K54" s="8">
        <v>47.9</v>
      </c>
    </row>
    <row r="55" spans="1:11" ht="12.75">
      <c r="A55" s="17" t="s">
        <v>39</v>
      </c>
      <c r="B55" s="18" t="s">
        <v>25</v>
      </c>
      <c r="C55" s="4" t="s">
        <v>11</v>
      </c>
      <c r="D55" s="9">
        <f>SUM(D56:D59)</f>
        <v>1075</v>
      </c>
      <c r="E55" s="9">
        <f>SUM(E56:E59)</f>
        <v>47076.7</v>
      </c>
      <c r="F55" s="9">
        <f>SUM(F56:F59)</f>
        <v>29135</v>
      </c>
      <c r="G55" s="9">
        <f>SUM(G56:G59)</f>
        <v>27550.2</v>
      </c>
      <c r="H55" s="9">
        <f>SUM(H56:H59)</f>
        <v>49512</v>
      </c>
      <c r="I55" s="9"/>
      <c r="J55" s="9">
        <f>SUM(J56:J59)</f>
        <v>154348.9</v>
      </c>
      <c r="K55" s="7">
        <f>100</f>
        <v>100</v>
      </c>
    </row>
    <row r="56" spans="1:11" ht="12.75">
      <c r="A56" s="17"/>
      <c r="B56" s="18"/>
      <c r="C56" s="3" t="s">
        <v>12</v>
      </c>
      <c r="D56" s="8">
        <v>175</v>
      </c>
      <c r="E56" s="8">
        <v>38835.1</v>
      </c>
      <c r="F56" s="8">
        <v>22893.3</v>
      </c>
      <c r="G56" s="8">
        <v>22383.5</v>
      </c>
      <c r="H56" s="8">
        <v>46682</v>
      </c>
      <c r="I56" s="8"/>
      <c r="J56" s="8">
        <v>130968.9</v>
      </c>
      <c r="K56" s="8">
        <f>J56*$K$55/$J$55</f>
        <v>84.85249975866365</v>
      </c>
    </row>
    <row r="57" spans="1:11" ht="12.75">
      <c r="A57" s="17"/>
      <c r="B57" s="18"/>
      <c r="C57" s="3" t="s">
        <v>13</v>
      </c>
      <c r="D57" s="8"/>
      <c r="E57" s="8">
        <v>3941.6</v>
      </c>
      <c r="F57" s="8">
        <v>5741.7</v>
      </c>
      <c r="G57" s="8">
        <v>4666.7</v>
      </c>
      <c r="H57" s="8">
        <v>2830</v>
      </c>
      <c r="I57" s="8"/>
      <c r="J57" s="8">
        <v>17180</v>
      </c>
      <c r="K57" s="8">
        <f>J57*$K$55/$J$55</f>
        <v>11.130626781272818</v>
      </c>
    </row>
    <row r="58" spans="1:11" ht="12.75">
      <c r="A58" s="17"/>
      <c r="B58" s="18"/>
      <c r="C58" s="3" t="s">
        <v>14</v>
      </c>
      <c r="D58" s="8"/>
      <c r="E58" s="8"/>
      <c r="F58" s="8"/>
      <c r="G58" s="8"/>
      <c r="H58" s="8"/>
      <c r="I58" s="8"/>
      <c r="J58" s="8"/>
      <c r="K58" s="8">
        <f>J58*$K$55/$J$55</f>
        <v>0</v>
      </c>
    </row>
    <row r="59" spans="1:11" ht="12.75">
      <c r="A59" s="17"/>
      <c r="B59" s="18"/>
      <c r="C59" s="3" t="s">
        <v>15</v>
      </c>
      <c r="D59" s="8">
        <v>900</v>
      </c>
      <c r="E59" s="8">
        <v>4300</v>
      </c>
      <c r="F59" s="8">
        <v>500</v>
      </c>
      <c r="G59" s="8">
        <v>500</v>
      </c>
      <c r="H59" s="8"/>
      <c r="I59" s="8"/>
      <c r="J59" s="8">
        <v>6200</v>
      </c>
      <c r="K59" s="8">
        <f>J59*$K$55/$J$55</f>
        <v>4.016873460063532</v>
      </c>
    </row>
    <row r="60" spans="1:11" ht="12.75">
      <c r="A60" s="17" t="s">
        <v>40</v>
      </c>
      <c r="B60" s="18" t="s">
        <v>26</v>
      </c>
      <c r="C60" s="4" t="s">
        <v>11</v>
      </c>
      <c r="D60" s="9"/>
      <c r="E60" s="9">
        <f>SUM(E61:E64)</f>
        <v>600</v>
      </c>
      <c r="F60" s="9">
        <f>SUM(F61:F64)</f>
        <v>200</v>
      </c>
      <c r="G60" s="9"/>
      <c r="H60" s="9">
        <f>SUM(H61:H64)</f>
        <v>910</v>
      </c>
      <c r="I60" s="9">
        <f>SUM(I61:I64)</f>
        <v>400</v>
      </c>
      <c r="J60" s="9">
        <f>SUM(J61:J64)</f>
        <v>2110</v>
      </c>
      <c r="K60" s="7">
        <f>100</f>
        <v>100</v>
      </c>
    </row>
    <row r="61" spans="1:11" ht="12.75">
      <c r="A61" s="17"/>
      <c r="B61" s="18"/>
      <c r="C61" s="3" t="s">
        <v>12</v>
      </c>
      <c r="D61" s="8"/>
      <c r="E61" s="8">
        <v>510</v>
      </c>
      <c r="F61" s="8">
        <v>160</v>
      </c>
      <c r="G61" s="8"/>
      <c r="H61" s="8">
        <v>480</v>
      </c>
      <c r="I61" s="8">
        <v>320</v>
      </c>
      <c r="J61" s="10">
        <v>1470</v>
      </c>
      <c r="K61" s="8">
        <f>J61*$K$60/$J$60</f>
        <v>69.66824644549763</v>
      </c>
    </row>
    <row r="62" spans="1:11" ht="12.75">
      <c r="A62" s="17"/>
      <c r="B62" s="18"/>
      <c r="C62" s="3" t="s">
        <v>13</v>
      </c>
      <c r="D62" s="8"/>
      <c r="E62" s="8">
        <v>90</v>
      </c>
      <c r="F62" s="8">
        <v>40</v>
      </c>
      <c r="G62" s="8"/>
      <c r="H62" s="8">
        <v>430</v>
      </c>
      <c r="I62" s="8">
        <v>80</v>
      </c>
      <c r="J62" s="10">
        <v>640</v>
      </c>
      <c r="K62" s="8">
        <f>J62*$K$60/$J$60</f>
        <v>30.33175355450237</v>
      </c>
    </row>
    <row r="63" spans="1:11" ht="12.75">
      <c r="A63" s="17"/>
      <c r="B63" s="18"/>
      <c r="C63" s="3" t="s">
        <v>14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17"/>
      <c r="B64" s="18"/>
      <c r="C64" s="3" t="s">
        <v>15</v>
      </c>
      <c r="D64" s="8"/>
      <c r="E64" s="8"/>
      <c r="F64" s="8"/>
      <c r="G64" s="8"/>
      <c r="H64" s="8"/>
      <c r="I64" s="8"/>
      <c r="J64" s="8"/>
      <c r="K64" s="8"/>
    </row>
    <row r="65" spans="1:11" ht="12.75">
      <c r="A65" s="17" t="s">
        <v>41</v>
      </c>
      <c r="B65" s="18" t="s">
        <v>27</v>
      </c>
      <c r="C65" s="4" t="s">
        <v>11</v>
      </c>
      <c r="D65" s="9">
        <f aca="true" t="shared" si="7" ref="D65:I65">SUM(D66:D69)</f>
        <v>2189.3</v>
      </c>
      <c r="E65" s="9">
        <f t="shared" si="7"/>
        <v>5603.3</v>
      </c>
      <c r="F65" s="9">
        <f t="shared" si="7"/>
        <v>7578.3</v>
      </c>
      <c r="G65" s="9">
        <f t="shared" si="7"/>
        <v>6570.3</v>
      </c>
      <c r="H65" s="9">
        <f t="shared" si="7"/>
        <v>9831.300000000001</v>
      </c>
      <c r="I65" s="9">
        <f t="shared" si="7"/>
        <v>14652.3</v>
      </c>
      <c r="J65" s="9">
        <f>SUM(J66:J69)</f>
        <v>46424.8</v>
      </c>
      <c r="K65" s="7">
        <f>100</f>
        <v>100</v>
      </c>
    </row>
    <row r="66" spans="1:11" ht="12.75">
      <c r="A66" s="17"/>
      <c r="B66" s="18"/>
      <c r="C66" s="3" t="s">
        <v>12</v>
      </c>
      <c r="D66" s="8">
        <v>1088.3</v>
      </c>
      <c r="E66" s="8">
        <v>2438.3</v>
      </c>
      <c r="F66" s="8">
        <v>3568.3</v>
      </c>
      <c r="G66" s="8">
        <v>3556.3</v>
      </c>
      <c r="H66" s="8">
        <v>5100.3</v>
      </c>
      <c r="I66" s="8">
        <v>6779.3</v>
      </c>
      <c r="J66" s="8">
        <v>22530.8</v>
      </c>
      <c r="K66" s="8">
        <f>J66*$K$65/$J$65</f>
        <v>48.53181920008271</v>
      </c>
    </row>
    <row r="67" spans="1:11" ht="12.75">
      <c r="A67" s="17"/>
      <c r="B67" s="18"/>
      <c r="C67" s="3" t="s">
        <v>13</v>
      </c>
      <c r="D67" s="8">
        <v>253.3</v>
      </c>
      <c r="E67" s="8">
        <v>2013.3</v>
      </c>
      <c r="F67" s="8">
        <v>2798.3</v>
      </c>
      <c r="G67" s="8">
        <v>1882.3</v>
      </c>
      <c r="H67" s="8">
        <v>2919.3</v>
      </c>
      <c r="I67" s="8">
        <v>4701.3</v>
      </c>
      <c r="J67" s="8">
        <v>14567.8</v>
      </c>
      <c r="K67" s="8">
        <f>J67*$K$65/$J$65</f>
        <v>31.379348968654682</v>
      </c>
    </row>
    <row r="68" spans="1:11" ht="12.75">
      <c r="A68" s="17"/>
      <c r="B68" s="18"/>
      <c r="C68" s="3" t="s">
        <v>14</v>
      </c>
      <c r="D68" s="8">
        <v>25</v>
      </c>
      <c r="E68" s="8">
        <v>25</v>
      </c>
      <c r="F68" s="8">
        <v>25</v>
      </c>
      <c r="G68" s="8">
        <v>25</v>
      </c>
      <c r="H68" s="8">
        <v>25</v>
      </c>
      <c r="I68" s="8">
        <v>175</v>
      </c>
      <c r="J68" s="8">
        <v>300</v>
      </c>
      <c r="K68" s="8">
        <v>0.7</v>
      </c>
    </row>
    <row r="69" spans="1:11" ht="12.75">
      <c r="A69" s="17"/>
      <c r="B69" s="18"/>
      <c r="C69" s="3" t="s">
        <v>15</v>
      </c>
      <c r="D69" s="8">
        <v>822.7</v>
      </c>
      <c r="E69" s="8">
        <v>1126.7</v>
      </c>
      <c r="F69" s="8">
        <v>1186.7</v>
      </c>
      <c r="G69" s="8">
        <v>1106.7</v>
      </c>
      <c r="H69" s="8">
        <v>1786.7</v>
      </c>
      <c r="I69" s="8">
        <v>2996.7</v>
      </c>
      <c r="J69" s="8">
        <v>9026.2</v>
      </c>
      <c r="K69" s="8">
        <f>J69*$K$65/$J$65</f>
        <v>19.44262549327084</v>
      </c>
    </row>
    <row r="70" spans="1:11" ht="12.75">
      <c r="A70" s="25" t="s">
        <v>28</v>
      </c>
      <c r="B70" s="25"/>
      <c r="C70" s="25"/>
      <c r="D70" s="7">
        <f aca="true" t="shared" si="8" ref="D70:I70">D5+D10+D15+D20+D25+D30+D35+D40+D45+D50+D55+D60+D65</f>
        <v>3590633.6999999997</v>
      </c>
      <c r="E70" s="7">
        <f t="shared" si="8"/>
        <v>4288797.7</v>
      </c>
      <c r="F70" s="7">
        <f t="shared" si="8"/>
        <v>5505563.1</v>
      </c>
      <c r="G70" s="7">
        <f t="shared" si="8"/>
        <v>8729791.4</v>
      </c>
      <c r="H70" s="7">
        <f t="shared" si="8"/>
        <v>9805377.1</v>
      </c>
      <c r="I70" s="7">
        <f t="shared" si="8"/>
        <v>710005</v>
      </c>
      <c r="J70" s="7">
        <f>J5+J10+J15+J20+J25+J30+J35+J40+J45+J50+J55+J60+J65</f>
        <v>32630168.000000004</v>
      </c>
      <c r="K70" s="7">
        <f>100</f>
        <v>100</v>
      </c>
    </row>
    <row r="71" spans="1:11" ht="12.75" customHeight="1">
      <c r="A71" s="20" t="s">
        <v>12</v>
      </c>
      <c r="B71" s="21"/>
      <c r="C71" s="22"/>
      <c r="D71" s="7">
        <f aca="true" t="shared" si="9" ref="D71:I71">D6+D11+D16+D21+D26+D31+D36+D41+D46+D51+D56+D61+D66</f>
        <v>402824.3</v>
      </c>
      <c r="E71" s="7">
        <f t="shared" si="9"/>
        <v>2666399.6999999997</v>
      </c>
      <c r="F71" s="7">
        <f t="shared" si="9"/>
        <v>3445632.4</v>
      </c>
      <c r="G71" s="7">
        <f t="shared" si="9"/>
        <v>4107905.8</v>
      </c>
      <c r="H71" s="7">
        <f t="shared" si="9"/>
        <v>3168526.6</v>
      </c>
      <c r="I71" s="7">
        <f t="shared" si="9"/>
        <v>494247.3</v>
      </c>
      <c r="J71" s="7">
        <f>J6+J11+J16+J21+J26+J31+J36+J41+J46+J51+J56+J61+J66</f>
        <v>14285536.1</v>
      </c>
      <c r="K71" s="7">
        <v>43.7</v>
      </c>
    </row>
    <row r="72" spans="1:11" ht="12.75" customHeight="1">
      <c r="A72" s="20" t="s">
        <v>13</v>
      </c>
      <c r="B72" s="21"/>
      <c r="C72" s="22"/>
      <c r="D72" s="7">
        <f aca="true" t="shared" si="10" ref="D72:I72">D7+D12+D17+D22+D27+D32+D37+D42+D47+D52+D57+D62+D67</f>
        <v>20533.899999999998</v>
      </c>
      <c r="E72" s="7">
        <f t="shared" si="10"/>
        <v>93914.90000000001</v>
      </c>
      <c r="F72" s="7">
        <f t="shared" si="10"/>
        <v>81317.8</v>
      </c>
      <c r="G72" s="7">
        <f t="shared" si="10"/>
        <v>57706.7</v>
      </c>
      <c r="H72" s="7">
        <f t="shared" si="10"/>
        <v>49141.3</v>
      </c>
      <c r="I72" s="7">
        <f t="shared" si="10"/>
        <v>7533</v>
      </c>
      <c r="J72" s="7">
        <f>J7+J12+J17+J22+J27+J32+J37+J42+J47+J52+J57+J62+J67</f>
        <v>310147.6</v>
      </c>
      <c r="K72" s="7">
        <f>J72*$K$70/$J$70</f>
        <v>0.9504934206897124</v>
      </c>
    </row>
    <row r="73" spans="1:11" ht="12.75" customHeight="1">
      <c r="A73" s="20" t="s">
        <v>14</v>
      </c>
      <c r="B73" s="21"/>
      <c r="C73" s="22"/>
      <c r="D73" s="7">
        <f aca="true" t="shared" si="11" ref="D73:I73">D8+D13+D18+D23+D28+D33+D38+D43+D48+D53+D58+D63+D68</f>
        <v>99245</v>
      </c>
      <c r="E73" s="7">
        <f t="shared" si="11"/>
        <v>204743.1</v>
      </c>
      <c r="F73" s="7">
        <f t="shared" si="11"/>
        <v>338687.2</v>
      </c>
      <c r="G73" s="7">
        <f t="shared" si="11"/>
        <v>331280.4</v>
      </c>
      <c r="H73" s="7">
        <f t="shared" si="11"/>
        <v>296656.6</v>
      </c>
      <c r="I73" s="7">
        <f t="shared" si="11"/>
        <v>192252.5</v>
      </c>
      <c r="J73" s="7">
        <f>J8+J13+J18+J23+J28+J33+J38+J43+J48+J53+J58+J63+J68</f>
        <v>1462864.7999999998</v>
      </c>
      <c r="K73" s="7">
        <f>J73*$K$70/$J$70</f>
        <v>4.4831666205334875</v>
      </c>
    </row>
    <row r="74" spans="1:11" ht="12.75" customHeight="1">
      <c r="A74" s="20" t="s">
        <v>15</v>
      </c>
      <c r="B74" s="21"/>
      <c r="C74" s="22"/>
      <c r="D74" s="7">
        <f aca="true" t="shared" si="12" ref="D74:I74">D9+D14+D19+D24+D29+D34+D39+D44+D49+D54+D59+D64+D69</f>
        <v>3068030.5</v>
      </c>
      <c r="E74" s="7">
        <f t="shared" si="12"/>
        <v>1323740</v>
      </c>
      <c r="F74" s="7">
        <f t="shared" si="12"/>
        <v>1639925.7</v>
      </c>
      <c r="G74" s="7">
        <f t="shared" si="12"/>
        <v>4232898.5</v>
      </c>
      <c r="H74" s="7">
        <f t="shared" si="12"/>
        <v>6291052.6</v>
      </c>
      <c r="I74" s="7">
        <f t="shared" si="12"/>
        <v>15972.2</v>
      </c>
      <c r="J74" s="7">
        <f>J9+J14+J19+J24+J29+J34+J39+J44+J49+J54+J59+J64+J69</f>
        <v>16571619.5</v>
      </c>
      <c r="K74" s="7">
        <f>J74*$K$70/$J$70</f>
        <v>50.78619117131116</v>
      </c>
    </row>
  </sheetData>
  <sheetProtection/>
  <mergeCells count="40">
    <mergeCell ref="A72:C72"/>
    <mergeCell ref="A73:C73"/>
    <mergeCell ref="A74:C74"/>
    <mergeCell ref="A1:K1"/>
    <mergeCell ref="A65:A69"/>
    <mergeCell ref="B65:B69"/>
    <mergeCell ref="A70:C70"/>
    <mergeCell ref="A71:C71"/>
    <mergeCell ref="A55:A59"/>
    <mergeCell ref="B55:B59"/>
    <mergeCell ref="A60:A64"/>
    <mergeCell ref="B60:B64"/>
    <mergeCell ref="A45:A49"/>
    <mergeCell ref="B45:B49"/>
    <mergeCell ref="A50:A54"/>
    <mergeCell ref="B50:B54"/>
    <mergeCell ref="A35:A39"/>
    <mergeCell ref="B35:B39"/>
    <mergeCell ref="A40:A44"/>
    <mergeCell ref="B40:B44"/>
    <mergeCell ref="A25:A29"/>
    <mergeCell ref="B25:B29"/>
    <mergeCell ref="A30:A34"/>
    <mergeCell ref="B30:B34"/>
    <mergeCell ref="A15:A19"/>
    <mergeCell ref="B15:B19"/>
    <mergeCell ref="A20:A24"/>
    <mergeCell ref="B20:B24"/>
    <mergeCell ref="A5:A9"/>
    <mergeCell ref="B5:B9"/>
    <mergeCell ref="A10:A14"/>
    <mergeCell ref="B10:B14"/>
    <mergeCell ref="J2:J4"/>
    <mergeCell ref="K2:K4"/>
    <mergeCell ref="D3:E3"/>
    <mergeCell ref="G3:H3"/>
    <mergeCell ref="A2:A4"/>
    <mergeCell ref="B2:B4"/>
    <mergeCell ref="C2:C4"/>
    <mergeCell ref="D2:I2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ybitiev</cp:lastModifiedBy>
  <cp:lastPrinted>2007-09-19T15:56:58Z</cp:lastPrinted>
  <dcterms:created xsi:type="dcterms:W3CDTF">2007-08-29T12:33:13Z</dcterms:created>
  <dcterms:modified xsi:type="dcterms:W3CDTF">2007-09-19T16:00:36Z</dcterms:modified>
  <cp:category/>
  <cp:version/>
  <cp:contentType/>
  <cp:contentStatus/>
</cp:coreProperties>
</file>