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 yWindow="82" windowWidth="12118" windowHeight="7282" activeTab="0"/>
  </bookViews>
  <sheets>
    <sheet name="Лист1" sheetId="1" r:id="rId1"/>
    <sheet name="Лист2" sheetId="2" r:id="rId2"/>
    <sheet name="Лист3" sheetId="3" r:id="rId3"/>
  </sheets>
  <definedNames>
    <definedName name="_xlnm.Print_Area" localSheetId="0">'Лист1'!$A$1:$V$57</definedName>
  </definedNames>
  <calcPr fullCalcOnLoad="1"/>
</workbook>
</file>

<file path=xl/sharedStrings.xml><?xml version="1.0" encoding="utf-8"?>
<sst xmlns="http://schemas.openxmlformats.org/spreadsheetml/2006/main" count="130" uniqueCount="81">
  <si>
    <t>Приложение 4</t>
  </si>
  <si>
    <t xml:space="preserve">к решению областного совета </t>
  </si>
  <si>
    <t>от_______________   №_______</t>
  </si>
  <si>
    <t xml:space="preserve">Распределение между бюджетами городов областного значения и районов области объёмов межбюджетных трансфертов из государственного бюджета, предусмотренных приложением № 6 Закона Украины "О государственном бюджете на 2004 год" </t>
  </si>
  <si>
    <t>тыс.грн.</t>
  </si>
  <si>
    <t>Наименование административно-территориальных единиц</t>
  </si>
  <si>
    <t>Субвенции общего фонда:</t>
  </si>
  <si>
    <t xml:space="preserve">Субвенция специального фонда на погашение задолженности по льготам населению за предоставленные услуги связи  </t>
  </si>
  <si>
    <t>Субвенции и дотации общего фонда:</t>
  </si>
  <si>
    <t>ВСЕГО</t>
  </si>
  <si>
    <t>выплату помощи семьям с детьми, малообеспе-ченным семьям, инвалидам с детства и детям-инвалидам</t>
  </si>
  <si>
    <t xml:space="preserve">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вдовам ветеранов воинской службы и органов внутренних дел, а также уволенным со службы по возрасту, болезни или выслугой лет работникам милиции, рядового и руководящего состава криминально-исполнительной системы, государственной пожарной охраны, детям (до достижения совершеннолетия) работников милиции, </t>
  </si>
  <si>
    <t>предоставление предусмотренных действующим законодательством льгот ветеранам войны и труда, ветеранам воинской службы, ветеранам органов внутренних дел, гражданам,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t>
  </si>
  <si>
    <t>предоставление  льгот ветеранам войны и труда, воинской службы, органов внутренних дел,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жилищно-коммунальных услуг, твердого и жидкого печного бытового топлива) и компенсацию за льготный проезд  отдельных категорий граждан, всего</t>
  </si>
  <si>
    <t>в т.ч.</t>
  </si>
  <si>
    <t>Субвенция на бесплатное обеспечение углем на бытовые нужды лицам, имеющим такое право согласно ст. 48 Горного закона Украины</t>
  </si>
  <si>
    <t>Субвенция на выполнение инвестиционных проектов, предусмотренная постановлением КМУ от 19.04.2004 № 509</t>
  </si>
  <si>
    <t>Субвенция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 предусмотренная постановлением КМУ от 19.04.2004 № 510</t>
  </si>
  <si>
    <t>Субвенция из государтвенного бюджета на социально-экономическое развитие</t>
  </si>
  <si>
    <t>Субвенция из государтвенного бюджета на передачу в коммунальную собственность объектов социальной инфраструктуры</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</si>
  <si>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</si>
  <si>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Дополнительная дотация из госбюджета на введение с 1 сентября 2004 г. минимальной заработной платы в размере 237 грн. на месяц с сохранением действующих соотношений в оплате труда работников бюджетной сфере</t>
  </si>
  <si>
    <t>Дополнительная дотация из госбюджета на повышение стипендий ученикам профессионально-технических и студентам высших учебных заведений согласно Указу Президента Украины от 17.02.2004 № 199</t>
  </si>
  <si>
    <t>компенсация за льготный проезд в городском и пригородном электро- и автотранспорте отдельных категорий граждан</t>
  </si>
  <si>
    <t>льготы на услуги связи</t>
  </si>
  <si>
    <t xml:space="preserve">компенсация за льготный проезд гражданам, которые пострадали вследствие аварии на ЧАЭС </t>
  </si>
  <si>
    <t>компенсация за льготный междугородний проезд</t>
  </si>
  <si>
    <t>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t>
  </si>
  <si>
    <t>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квартплаты, вывозу бытового мусора и жидких нечистот</t>
  </si>
  <si>
    <t>воздуш-ным транс-портом</t>
  </si>
  <si>
    <t>железно-дорожным транспор-том</t>
  </si>
  <si>
    <t>дотац</t>
  </si>
  <si>
    <t>субв</t>
  </si>
  <si>
    <t>інші дотації</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</si>
  <si>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</si>
  <si>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</si>
  <si>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</si>
  <si>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</si>
  <si>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</si>
  <si>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</si>
  <si>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</si>
  <si>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</si>
  <si>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</si>
  <si>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</si>
  <si>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</si>
  <si>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</si>
  <si>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Кировское</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</si>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</sst>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00"/>
    <numFmt numFmtId="174" formatCode="0.0"/>
  </numFmts>
  <fonts count="9">
    <font>
      <sz val="10"/>
      <name val="Arial Cyr"/>
      <family val="0"/>
    </font>
    <font>
      <sz val="10"/>
      <name val="Times New Roman"/>
      <family val="1"/>
    </font>
    <font>
      <b/>
      <sz val="10"/>
      <name val="Times New Roman"/>
      <family val="1"/>
    </font>
    <font>
      <b/>
      <sz val="12"/>
      <name val="Times New Roman"/>
      <family val="1"/>
    </font>
    <font>
      <b/>
      <sz val="14"/>
      <name val="Times New Roman"/>
      <family val="1"/>
    </font>
    <font>
      <sz val="9"/>
      <name val="Times New Roman"/>
      <family val="1"/>
    </font>
    <font>
      <sz val="11"/>
      <name val="Times New Roman"/>
      <family val="1"/>
    </font>
    <font>
      <sz val="12"/>
      <name val="Times New Roman"/>
      <family val="1"/>
    </font>
    <font>
      <b/>
      <sz val="11"/>
      <name val="Times New Roman"/>
      <family val="1"/>
    </font>
  </fonts>
  <fills count="2">
    <fill>
      <patternFill/>
    </fill>
    <fill>
      <patternFill patternType="gray125"/>
    </fill>
  </fills>
  <borders count="22">
    <border>
      <left/>
      <right/>
      <top/>
      <bottom/>
      <diagonal/>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3" fontId="2" fillId="0" borderId="0" xfId="0" applyNumberFormat="1" applyFont="1" applyFill="1" applyAlignment="1">
      <alignment horizontal="center"/>
    </xf>
    <xf numFmtId="172" fontId="2" fillId="0" borderId="0" xfId="0" applyNumberFormat="1" applyFont="1" applyFill="1" applyAlignment="1">
      <alignment horizontal="center"/>
    </xf>
    <xf numFmtId="0" fontId="3" fillId="0" borderId="0" xfId="0" applyFont="1" applyFill="1" applyAlignment="1">
      <alignment wrapText="1"/>
    </xf>
    <xf numFmtId="0" fontId="4" fillId="0" borderId="0" xfId="0" applyFont="1" applyFill="1" applyAlignment="1">
      <alignment horizontal="center"/>
    </xf>
    <xf numFmtId="0" fontId="2" fillId="0" borderId="0" xfId="0" applyFont="1" applyFill="1" applyAlignment="1">
      <alignment horizontal="center"/>
    </xf>
    <xf numFmtId="9" fontId="2" fillId="0" borderId="1" xfId="0" applyNumberFormat="1" applyFont="1" applyFill="1" applyBorder="1" applyAlignment="1">
      <alignment horizontal="center" vertical="center" wrapText="1"/>
    </xf>
    <xf numFmtId="172" fontId="3" fillId="0" borderId="0" xfId="0" applyNumberFormat="1" applyFont="1" applyFill="1" applyBorder="1" applyAlignment="1">
      <alignment horizontal="center" vertical="center"/>
    </xf>
    <xf numFmtId="9" fontId="2" fillId="0" borderId="2"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3" xfId="0" applyFont="1" applyFill="1" applyBorder="1" applyAlignment="1">
      <alignment horizontal="left" vertical="center" wrapText="1"/>
    </xf>
    <xf numFmtId="172" fontId="6" fillId="0" borderId="4" xfId="0" applyNumberFormat="1" applyFont="1" applyFill="1" applyBorder="1" applyAlignment="1">
      <alignment horizontal="center"/>
    </xf>
    <xf numFmtId="172" fontId="6" fillId="0" borderId="5" xfId="0" applyNumberFormat="1" applyFont="1" applyBorder="1" applyAlignment="1">
      <alignment horizontal="center"/>
    </xf>
    <xf numFmtId="173" fontId="6" fillId="0" borderId="6" xfId="0" applyNumberFormat="1" applyFont="1" applyFill="1" applyBorder="1" applyAlignment="1">
      <alignment horizontal="center"/>
    </xf>
    <xf numFmtId="172" fontId="6" fillId="0" borderId="4" xfId="0" applyNumberFormat="1" applyFont="1" applyFill="1" applyBorder="1" applyAlignment="1" applyProtection="1">
      <alignment horizontal="center"/>
      <protection/>
    </xf>
    <xf numFmtId="172" fontId="7" fillId="0" borderId="4" xfId="0" applyNumberFormat="1" applyFont="1" applyFill="1" applyBorder="1" applyAlignment="1">
      <alignment horizontal="center"/>
    </xf>
    <xf numFmtId="172" fontId="3" fillId="0" borderId="7" xfId="0" applyNumberFormat="1" applyFont="1" applyFill="1" applyBorder="1" applyAlignment="1">
      <alignment horizontal="center"/>
    </xf>
    <xf numFmtId="172" fontId="3" fillId="0" borderId="0" xfId="0" applyNumberFormat="1" applyFont="1" applyFill="1" applyBorder="1" applyAlignment="1">
      <alignment horizontal="center"/>
    </xf>
    <xf numFmtId="172" fontId="5" fillId="0" borderId="0" xfId="0" applyNumberFormat="1" applyFont="1" applyFill="1" applyAlignment="1">
      <alignment/>
    </xf>
    <xf numFmtId="174" fontId="7" fillId="0" borderId="0" xfId="0" applyNumberFormat="1" applyFont="1" applyFill="1" applyAlignment="1">
      <alignment horizontal="right"/>
    </xf>
    <xf numFmtId="0" fontId="5" fillId="0" borderId="0" xfId="0" applyFont="1" applyFill="1" applyAlignment="1">
      <alignment/>
    </xf>
    <xf numFmtId="0" fontId="5" fillId="0" borderId="8" xfId="0" applyFont="1" applyFill="1" applyBorder="1" applyAlignment="1">
      <alignment/>
    </xf>
    <xf numFmtId="172" fontId="6" fillId="0" borderId="5" xfId="0" applyNumberFormat="1" applyFont="1" applyFill="1" applyBorder="1" applyAlignment="1">
      <alignment horizontal="center"/>
    </xf>
    <xf numFmtId="173" fontId="6" fillId="0" borderId="5" xfId="0" applyNumberFormat="1" applyFont="1" applyFill="1" applyBorder="1" applyAlignment="1">
      <alignment horizontal="center"/>
    </xf>
    <xf numFmtId="172" fontId="6" fillId="0" borderId="5" xfId="0" applyNumberFormat="1" applyFont="1" applyFill="1" applyBorder="1" applyAlignment="1" applyProtection="1">
      <alignment horizontal="center"/>
      <protection/>
    </xf>
    <xf numFmtId="172" fontId="7" fillId="0" borderId="5" xfId="0" applyNumberFormat="1" applyFont="1" applyFill="1" applyBorder="1" applyAlignment="1">
      <alignment horizontal="center"/>
    </xf>
    <xf numFmtId="172" fontId="3" fillId="0" borderId="9" xfId="0" applyNumberFormat="1" applyFont="1" applyFill="1" applyBorder="1" applyAlignment="1">
      <alignment horizontal="center"/>
    </xf>
    <xf numFmtId="0" fontId="5" fillId="0" borderId="10" xfId="0" applyFont="1" applyFill="1" applyBorder="1" applyAlignment="1">
      <alignment/>
    </xf>
    <xf numFmtId="172" fontId="6" fillId="0" borderId="11" xfId="0" applyNumberFormat="1" applyFont="1" applyFill="1" applyBorder="1" applyAlignment="1">
      <alignment horizontal="center"/>
    </xf>
    <xf numFmtId="172" fontId="6" fillId="0" borderId="11" xfId="0" applyNumberFormat="1" applyFont="1" applyFill="1" applyBorder="1" applyAlignment="1" applyProtection="1">
      <alignment horizontal="center"/>
      <protection/>
    </xf>
    <xf numFmtId="172" fontId="7" fillId="0" borderId="11" xfId="0" applyNumberFormat="1" applyFont="1" applyFill="1" applyBorder="1" applyAlignment="1">
      <alignment horizontal="center"/>
    </xf>
    <xf numFmtId="172" fontId="3" fillId="0" borderId="12" xfId="0" applyNumberFormat="1" applyFont="1" applyFill="1" applyBorder="1" applyAlignment="1">
      <alignment horizontal="center"/>
    </xf>
    <xf numFmtId="0" fontId="8" fillId="0" borderId="13" xfId="0" applyFont="1" applyFill="1" applyBorder="1" applyAlignment="1">
      <alignment vertical="center"/>
    </xf>
    <xf numFmtId="172" fontId="8" fillId="0" borderId="13" xfId="0" applyNumberFormat="1" applyFont="1" applyFill="1" applyBorder="1" applyAlignment="1">
      <alignment horizontal="center"/>
    </xf>
    <xf numFmtId="172" fontId="8" fillId="0" borderId="13" xfId="0" applyNumberFormat="1" applyFont="1" applyFill="1" applyBorder="1" applyAlignment="1" applyProtection="1">
      <alignment horizontal="center"/>
      <protection/>
    </xf>
    <xf numFmtId="173" fontId="8" fillId="0" borderId="13" xfId="0" applyNumberFormat="1" applyFont="1" applyFill="1" applyBorder="1" applyAlignment="1">
      <alignment horizontal="center"/>
    </xf>
    <xf numFmtId="172" fontId="3" fillId="0" borderId="13" xfId="0" applyNumberFormat="1" applyFont="1" applyFill="1" applyBorder="1" applyAlignment="1">
      <alignment horizontal="center"/>
    </xf>
    <xf numFmtId="0" fontId="6" fillId="0" borderId="0" xfId="0" applyFont="1" applyFill="1" applyAlignment="1">
      <alignment/>
    </xf>
    <xf numFmtId="174" fontId="7" fillId="0" borderId="0" xfId="0" applyNumberFormat="1" applyFont="1" applyFill="1" applyAlignment="1">
      <alignment horizontal="center"/>
    </xf>
    <xf numFmtId="172" fontId="3" fillId="0" borderId="0" xfId="0" applyNumberFormat="1" applyFont="1" applyFill="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172" fontId="3" fillId="0" borderId="1" xfId="0" applyNumberFormat="1" applyFont="1" applyFill="1" applyBorder="1" applyAlignment="1">
      <alignment horizontal="center" vertical="center"/>
    </xf>
    <xf numFmtId="172" fontId="3" fillId="0" borderId="2"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3" fillId="0" borderId="0" xfId="0" applyFont="1" applyFill="1" applyAlignment="1">
      <alignment horizontal="center" wrapText="1"/>
    </xf>
    <xf numFmtId="9" fontId="2" fillId="0" borderId="17"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2" fillId="0" borderId="21" xfId="0" applyFont="1" applyFill="1" applyBorder="1" applyAlignment="1">
      <alignment horizontal="center"/>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86"/>
  <sheetViews>
    <sheetView tabSelected="1" view="pageBreakPreview" zoomScale="75" zoomScaleNormal="75" zoomScaleSheetLayoutView="75" workbookViewId="0" topLeftCell="A1">
      <pane xSplit="1" ySplit="10" topLeftCell="S54" activePane="bottomRight" state="frozen"/>
      <selection pane="topLeft" activeCell="A1" sqref="A1"/>
      <selection pane="topRight" activeCell="B1" sqref="B1"/>
      <selection pane="bottomLeft" activeCell="A11" sqref="A11"/>
      <selection pane="bottomRight" activeCell="C56" sqref="C56"/>
    </sheetView>
  </sheetViews>
  <sheetFormatPr defaultColWidth="9.00390625" defaultRowHeight="12.75"/>
  <cols>
    <col min="1" max="1" width="18.125" style="1" customWidth="1"/>
    <col min="2" max="2" width="12.625" style="1" customWidth="1"/>
    <col min="3" max="3" width="76.875" style="1" customWidth="1"/>
    <col min="4" max="4" width="23.75390625" style="1" customWidth="1"/>
    <col min="5" max="5" width="38.875" style="1" customWidth="1"/>
    <col min="6" max="6" width="12.625" style="1" customWidth="1"/>
    <col min="7" max="7" width="9.25390625" style="1" customWidth="1"/>
    <col min="8" max="8" width="12.125" style="1" customWidth="1"/>
    <col min="9" max="9" width="8.25390625" style="1" customWidth="1"/>
    <col min="10" max="10" width="9.875" style="1" customWidth="1"/>
    <col min="11" max="11" width="18.00390625" style="1" customWidth="1"/>
    <col min="12" max="12" width="18.125" style="1" customWidth="1"/>
    <col min="13" max="13" width="24.25390625" style="1" customWidth="1"/>
    <col min="14" max="14" width="16.375" style="1" customWidth="1"/>
    <col min="15" max="15" width="20.625" style="1" customWidth="1"/>
    <col min="16" max="16" width="23.75390625" style="1" customWidth="1"/>
    <col min="17" max="18" width="19.375" style="3" customWidth="1"/>
    <col min="19" max="19" width="22.375" style="3" customWidth="1"/>
    <col min="20" max="20" width="19.375" style="3" customWidth="1"/>
    <col min="21" max="21" width="20.375" style="3" customWidth="1"/>
    <col min="22" max="24" width="16.375" style="5" customWidth="1"/>
    <col min="25" max="16384" width="9.125" style="1" customWidth="1"/>
  </cols>
  <sheetData>
    <row r="1" spans="11:24" ht="13.5">
      <c r="K1" s="2" t="s">
        <v>0</v>
      </c>
      <c r="O1" s="2"/>
      <c r="P1" s="2"/>
      <c r="V1" s="4"/>
      <c r="W1" s="4"/>
      <c r="X1" s="4"/>
    </row>
    <row r="2" ht="13.5">
      <c r="K2" s="1" t="s">
        <v>1</v>
      </c>
    </row>
    <row r="3" spans="11:16" ht="13.5">
      <c r="K3" s="2" t="s">
        <v>2</v>
      </c>
      <c r="O3" s="2"/>
      <c r="P3" s="2"/>
    </row>
    <row r="4" spans="2:16" ht="15" customHeight="1">
      <c r="B4" s="52" t="s">
        <v>3</v>
      </c>
      <c r="C4" s="52"/>
      <c r="D4" s="52"/>
      <c r="E4" s="52"/>
      <c r="F4" s="52"/>
      <c r="G4" s="52"/>
      <c r="H4" s="52"/>
      <c r="I4" s="52"/>
      <c r="J4" s="52"/>
      <c r="K4" s="6"/>
      <c r="L4" s="6"/>
      <c r="M4" s="6"/>
      <c r="N4" s="6"/>
      <c r="O4" s="6"/>
      <c r="P4" s="6"/>
    </row>
    <row r="5" spans="2:16" ht="15" customHeight="1">
      <c r="B5" s="52"/>
      <c r="C5" s="52"/>
      <c r="D5" s="52"/>
      <c r="E5" s="52"/>
      <c r="F5" s="52"/>
      <c r="G5" s="52"/>
      <c r="H5" s="52"/>
      <c r="I5" s="52"/>
      <c r="J5" s="52"/>
      <c r="K5" s="6"/>
      <c r="L5" s="6"/>
      <c r="M5" s="6"/>
      <c r="N5" s="6"/>
      <c r="O5" s="6"/>
      <c r="P5" s="6"/>
    </row>
    <row r="6" spans="1:24" ht="12.75" customHeight="1" thickBot="1">
      <c r="A6" s="7"/>
      <c r="B6" s="7"/>
      <c r="C6" s="7"/>
      <c r="D6" s="7"/>
      <c r="E6" s="7"/>
      <c r="F6" s="7"/>
      <c r="G6" s="7"/>
      <c r="H6" s="7"/>
      <c r="I6" s="7"/>
      <c r="J6" s="7"/>
      <c r="K6" s="7"/>
      <c r="L6" s="8" t="s">
        <v>4</v>
      </c>
      <c r="M6" s="8"/>
      <c r="N6" s="7"/>
      <c r="O6" s="7"/>
      <c r="P6" s="7"/>
      <c r="V6" s="8" t="s">
        <v>4</v>
      </c>
      <c r="W6" s="8"/>
      <c r="X6" s="8"/>
    </row>
    <row r="7" spans="1:24" ht="12.75" customHeight="1" thickBot="1">
      <c r="A7" s="43" t="s">
        <v>5</v>
      </c>
      <c r="B7" s="45" t="s">
        <v>6</v>
      </c>
      <c r="C7" s="57"/>
      <c r="D7" s="46"/>
      <c r="E7" s="46"/>
      <c r="F7" s="46"/>
      <c r="G7" s="46"/>
      <c r="H7" s="46"/>
      <c r="I7" s="46"/>
      <c r="J7" s="46"/>
      <c r="K7" s="46"/>
      <c r="L7" s="50" t="s">
        <v>7</v>
      </c>
      <c r="M7" s="43" t="s">
        <v>5</v>
      </c>
      <c r="N7" s="45" t="s">
        <v>8</v>
      </c>
      <c r="O7" s="46"/>
      <c r="P7" s="46"/>
      <c r="Q7" s="46"/>
      <c r="R7" s="46"/>
      <c r="S7" s="46"/>
      <c r="T7" s="46"/>
      <c r="U7" s="47"/>
      <c r="V7" s="48" t="s">
        <v>9</v>
      </c>
      <c r="W7" s="10"/>
      <c r="X7" s="10"/>
    </row>
    <row r="8" spans="1:24" s="12" customFormat="1" ht="16.5" customHeight="1" thickBot="1">
      <c r="A8" s="44"/>
      <c r="B8" s="53" t="s">
        <v>10</v>
      </c>
      <c r="C8" s="50" t="s">
        <v>11</v>
      </c>
      <c r="D8" s="55" t="s">
        <v>12</v>
      </c>
      <c r="E8" s="50" t="s">
        <v>13</v>
      </c>
      <c r="F8" s="59" t="s">
        <v>14</v>
      </c>
      <c r="G8" s="60"/>
      <c r="H8" s="60"/>
      <c r="I8" s="60"/>
      <c r="J8" s="60"/>
      <c r="K8" s="60"/>
      <c r="L8" s="51"/>
      <c r="M8" s="44"/>
      <c r="N8" s="50" t="s">
        <v>15</v>
      </c>
      <c r="O8" s="50" t="s">
        <v>16</v>
      </c>
      <c r="P8" s="50" t="s">
        <v>17</v>
      </c>
      <c r="Q8" s="43" t="s">
        <v>18</v>
      </c>
      <c r="R8" s="43" t="s">
        <v>19</v>
      </c>
      <c r="S8" s="43" t="s">
        <v>20</v>
      </c>
      <c r="T8" s="43" t="s">
        <v>21</v>
      </c>
      <c r="U8" s="43" t="s">
        <v>22</v>
      </c>
      <c r="V8" s="49"/>
      <c r="W8" s="10"/>
      <c r="X8" s="10"/>
    </row>
    <row r="9" spans="1:24" s="12" customFormat="1" ht="64.5" customHeight="1" thickBot="1">
      <c r="A9" s="44"/>
      <c r="B9" s="54"/>
      <c r="C9" s="51"/>
      <c r="D9" s="56"/>
      <c r="E9" s="51"/>
      <c r="F9" s="50" t="s">
        <v>23</v>
      </c>
      <c r="G9" s="50" t="s">
        <v>24</v>
      </c>
      <c r="H9" s="50" t="s">
        <v>25</v>
      </c>
      <c r="I9" s="59" t="s">
        <v>26</v>
      </c>
      <c r="J9" s="60"/>
      <c r="K9" s="50" t="s">
        <v>27</v>
      </c>
      <c r="L9" s="51"/>
      <c r="M9" s="44"/>
      <c r="N9" s="51"/>
      <c r="O9" s="51"/>
      <c r="P9" s="51"/>
      <c r="Q9" s="44"/>
      <c r="R9" s="44"/>
      <c r="S9" s="44"/>
      <c r="T9" s="44"/>
      <c r="U9" s="44"/>
      <c r="V9" s="49"/>
      <c r="W9" s="10"/>
      <c r="X9" s="10"/>
    </row>
    <row r="10" spans="1:29" s="12" customFormat="1" ht="171" customHeight="1" thickBot="1">
      <c r="A10" s="44"/>
      <c r="B10" s="54"/>
      <c r="C10" s="11" t="s">
        <v>28</v>
      </c>
      <c r="D10" s="56"/>
      <c r="E10" s="51"/>
      <c r="F10" s="51"/>
      <c r="G10" s="51"/>
      <c r="H10" s="51"/>
      <c r="I10" s="9" t="s">
        <v>29</v>
      </c>
      <c r="J10" s="9" t="s">
        <v>30</v>
      </c>
      <c r="K10" s="51"/>
      <c r="L10" s="58"/>
      <c r="M10" s="44"/>
      <c r="N10" s="51"/>
      <c r="O10" s="51"/>
      <c r="P10" s="51"/>
      <c r="Q10" s="44"/>
      <c r="R10" s="44"/>
      <c r="S10" s="44"/>
      <c r="T10" s="44"/>
      <c r="U10" s="44"/>
      <c r="V10" s="49"/>
      <c r="W10" s="10"/>
      <c r="X10" s="10">
        <v>509.51</v>
      </c>
      <c r="Y10" s="12" t="s">
        <v>31</v>
      </c>
      <c r="Z10" s="12" t="s">
        <v>32</v>
      </c>
      <c r="AC10" s="12" t="s">
        <v>33</v>
      </c>
    </row>
    <row r="11" spans="1:49" s="23" customFormat="1" ht="15">
      <c r="A11" s="13" t="s">
        <v>34</v>
      </c>
      <c r="B11" s="14">
        <v>549.5</v>
      </c>
      <c r="C11" s="15">
        <v>1084.7</v>
      </c>
      <c r="D11" s="14">
        <v>225.4</v>
      </c>
      <c r="E11" s="14">
        <f>F11+G11+I11+J11+K11+H11</f>
        <v>523.6999999999999</v>
      </c>
      <c r="F11" s="14">
        <v>342.7</v>
      </c>
      <c r="G11" s="14">
        <v>60.4</v>
      </c>
      <c r="H11" s="14">
        <v>2.8</v>
      </c>
      <c r="I11" s="14"/>
      <c r="J11" s="14"/>
      <c r="K11" s="14">
        <v>117.8</v>
      </c>
      <c r="L11" s="16">
        <v>78.61953</v>
      </c>
      <c r="M11" s="13" t="s">
        <v>34</v>
      </c>
      <c r="N11" s="14"/>
      <c r="O11" s="14">
        <v>375</v>
      </c>
      <c r="P11" s="17">
        <v>800</v>
      </c>
      <c r="Q11" s="18"/>
      <c r="R11" s="18"/>
      <c r="S11" s="18">
        <v>329.1</v>
      </c>
      <c r="T11" s="18">
        <v>361.2</v>
      </c>
      <c r="U11" s="18"/>
      <c r="V11" s="19">
        <f aca="true" t="shared" si="0" ref="V11:V56">B11+C11+D11+E11+L11+N11+O11+P11+Q11+R11+S11+T11+U11</f>
        <v>4327.21953</v>
      </c>
      <c r="W11" s="20">
        <f>N11+Q11+R11</f>
        <v>0</v>
      </c>
      <c r="X11" s="20">
        <f>O11+P11</f>
        <v>1175</v>
      </c>
      <c r="Y11" s="21">
        <f>S11+T11</f>
        <v>690.3</v>
      </c>
      <c r="Z11" s="21">
        <f>B11+C11+D11+E11</f>
        <v>2383.3</v>
      </c>
      <c r="AA11" s="22">
        <v>0</v>
      </c>
      <c r="AB11" s="22">
        <f>Y11+AA11</f>
        <v>690.3</v>
      </c>
      <c r="AC11" s="22"/>
      <c r="AD11" s="22"/>
      <c r="AE11" s="22"/>
      <c r="AF11" s="22"/>
      <c r="AG11" s="22"/>
      <c r="AH11" s="22"/>
      <c r="AI11" s="22"/>
      <c r="AJ11" s="22"/>
      <c r="AK11" s="22"/>
      <c r="AL11" s="22"/>
      <c r="AM11" s="22"/>
      <c r="AN11" s="22"/>
      <c r="AO11" s="22"/>
      <c r="AP11" s="22"/>
      <c r="AQ11" s="22"/>
      <c r="AR11" s="22"/>
      <c r="AS11" s="22"/>
      <c r="AT11" s="22"/>
      <c r="AU11" s="22"/>
      <c r="AV11" s="22"/>
      <c r="AW11" s="22"/>
    </row>
    <row r="12" spans="1:49" s="23" customFormat="1" ht="15">
      <c r="A12" s="24" t="s">
        <v>35</v>
      </c>
      <c r="B12" s="25">
        <v>2543.4</v>
      </c>
      <c r="C12" s="15">
        <v>7804.7</v>
      </c>
      <c r="D12" s="25">
        <v>460.5</v>
      </c>
      <c r="E12" s="25">
        <f aca="true" t="shared" si="1" ref="E12:E54">F12+G12+I12+J12+K12+H12</f>
        <v>1952.6</v>
      </c>
      <c r="F12" s="25">
        <v>1307.6</v>
      </c>
      <c r="G12" s="25">
        <v>327.4</v>
      </c>
      <c r="H12" s="25">
        <v>25.8</v>
      </c>
      <c r="I12" s="25"/>
      <c r="J12" s="25"/>
      <c r="K12" s="25">
        <v>291.8</v>
      </c>
      <c r="L12" s="26">
        <v>336.35785</v>
      </c>
      <c r="M12" s="24" t="s">
        <v>35</v>
      </c>
      <c r="N12" s="25"/>
      <c r="O12" s="25">
        <v>750</v>
      </c>
      <c r="P12" s="27">
        <v>320</v>
      </c>
      <c r="Q12" s="28">
        <v>50</v>
      </c>
      <c r="R12" s="28">
        <v>494</v>
      </c>
      <c r="S12" s="28">
        <v>1149.7</v>
      </c>
      <c r="T12" s="28">
        <v>1893.8</v>
      </c>
      <c r="U12" s="28"/>
      <c r="V12" s="29">
        <f t="shared" si="0"/>
        <v>17755.05785</v>
      </c>
      <c r="W12" s="20">
        <f aca="true" t="shared" si="2" ref="W12:W56">N12+Q12+R12</f>
        <v>544</v>
      </c>
      <c r="X12" s="20">
        <f aca="true" t="shared" si="3" ref="X12:X56">O12+P12</f>
        <v>1070</v>
      </c>
      <c r="Y12" s="21">
        <f aca="true" t="shared" si="4" ref="Y12:Y56">S12+T12</f>
        <v>3043.5</v>
      </c>
      <c r="Z12" s="21">
        <f aca="true" t="shared" si="5" ref="Z12:Z56">B12+C12+D12+E12</f>
        <v>12761.2</v>
      </c>
      <c r="AA12" s="22">
        <v>3783.5</v>
      </c>
      <c r="AB12" s="22">
        <f aca="true" t="shared" si="6" ref="AB12:AB57">Y12+AA12</f>
        <v>6827</v>
      </c>
      <c r="AC12" s="22"/>
      <c r="AD12" s="22"/>
      <c r="AE12" s="22"/>
      <c r="AF12" s="22"/>
      <c r="AG12" s="22"/>
      <c r="AH12" s="22"/>
      <c r="AI12" s="22"/>
      <c r="AJ12" s="22"/>
      <c r="AK12" s="22"/>
      <c r="AL12" s="22"/>
      <c r="AM12" s="22"/>
      <c r="AN12" s="22"/>
      <c r="AO12" s="22"/>
      <c r="AP12" s="22"/>
      <c r="AQ12" s="22"/>
      <c r="AR12" s="22"/>
      <c r="AS12" s="22"/>
      <c r="AT12" s="22"/>
      <c r="AU12" s="22"/>
      <c r="AV12" s="22"/>
      <c r="AW12" s="22"/>
    </row>
    <row r="13" spans="1:49" s="23" customFormat="1" ht="15">
      <c r="A13" s="24" t="s">
        <v>36</v>
      </c>
      <c r="B13" s="25">
        <v>7807.6</v>
      </c>
      <c r="C13" s="15">
        <v>15261.2</v>
      </c>
      <c r="D13" s="25">
        <v>530.1</v>
      </c>
      <c r="E13" s="25">
        <f t="shared" si="1"/>
        <v>5518.900000000001</v>
      </c>
      <c r="F13" s="25">
        <v>3453.3</v>
      </c>
      <c r="G13" s="25">
        <v>617.4</v>
      </c>
      <c r="H13" s="25">
        <v>93.7</v>
      </c>
      <c r="I13" s="25"/>
      <c r="J13" s="25"/>
      <c r="K13" s="25">
        <v>1354.5</v>
      </c>
      <c r="L13" s="26">
        <v>500.9</v>
      </c>
      <c r="M13" s="24" t="s">
        <v>36</v>
      </c>
      <c r="N13" s="25"/>
      <c r="O13" s="25">
        <v>2630</v>
      </c>
      <c r="P13" s="27">
        <v>4450</v>
      </c>
      <c r="Q13" s="28">
        <v>350</v>
      </c>
      <c r="R13" s="28"/>
      <c r="S13" s="28">
        <v>804.1</v>
      </c>
      <c r="T13" s="28">
        <v>2824.3</v>
      </c>
      <c r="U13" s="28"/>
      <c r="V13" s="29">
        <f t="shared" si="0"/>
        <v>40677.100000000006</v>
      </c>
      <c r="W13" s="20">
        <f t="shared" si="2"/>
        <v>350</v>
      </c>
      <c r="X13" s="20">
        <f t="shared" si="3"/>
        <v>7080</v>
      </c>
      <c r="Y13" s="21">
        <f t="shared" si="4"/>
        <v>3628.4</v>
      </c>
      <c r="Z13" s="21">
        <f t="shared" si="5"/>
        <v>29117.800000000003</v>
      </c>
      <c r="AA13" s="22">
        <v>20232.8</v>
      </c>
      <c r="AB13" s="22">
        <f t="shared" si="6"/>
        <v>23861.2</v>
      </c>
      <c r="AC13" s="22"/>
      <c r="AD13" s="22"/>
      <c r="AE13" s="22"/>
      <c r="AF13" s="22"/>
      <c r="AG13" s="22"/>
      <c r="AH13" s="22"/>
      <c r="AI13" s="22"/>
      <c r="AJ13" s="22"/>
      <c r="AK13" s="22"/>
      <c r="AL13" s="22"/>
      <c r="AM13" s="22"/>
      <c r="AN13" s="22"/>
      <c r="AO13" s="22"/>
      <c r="AP13" s="22"/>
      <c r="AQ13" s="22"/>
      <c r="AR13" s="22"/>
      <c r="AS13" s="22"/>
      <c r="AT13" s="22"/>
      <c r="AU13" s="22"/>
      <c r="AV13" s="22"/>
      <c r="AW13" s="22"/>
    </row>
    <row r="14" spans="1:49" s="23" customFormat="1" ht="15">
      <c r="A14" s="24" t="s">
        <v>37</v>
      </c>
      <c r="B14" s="25">
        <v>1542.8</v>
      </c>
      <c r="C14" s="15">
        <v>1939.3</v>
      </c>
      <c r="D14" s="25">
        <v>397.4</v>
      </c>
      <c r="E14" s="25">
        <f t="shared" si="1"/>
        <v>618.1</v>
      </c>
      <c r="F14" s="25">
        <v>69.6</v>
      </c>
      <c r="G14" s="25">
        <v>97.7</v>
      </c>
      <c r="H14" s="25">
        <v>3.4</v>
      </c>
      <c r="I14" s="25"/>
      <c r="J14" s="25">
        <v>151.7</v>
      </c>
      <c r="K14" s="25">
        <v>295.7</v>
      </c>
      <c r="L14" s="26">
        <v>53.84553</v>
      </c>
      <c r="M14" s="24" t="s">
        <v>37</v>
      </c>
      <c r="N14" s="25"/>
      <c r="O14" s="25"/>
      <c r="P14" s="27"/>
      <c r="Q14" s="28"/>
      <c r="R14" s="28">
        <v>428.2</v>
      </c>
      <c r="S14" s="28">
        <v>155.9</v>
      </c>
      <c r="T14" s="28">
        <v>551.5</v>
      </c>
      <c r="U14" s="28"/>
      <c r="V14" s="29">
        <f t="shared" si="0"/>
        <v>5687.045529999999</v>
      </c>
      <c r="W14" s="20">
        <f t="shared" si="2"/>
        <v>428.2</v>
      </c>
      <c r="X14" s="20">
        <f t="shared" si="3"/>
        <v>0</v>
      </c>
      <c r="Y14" s="21">
        <f t="shared" si="4"/>
        <v>707.4</v>
      </c>
      <c r="Z14" s="21">
        <f t="shared" si="5"/>
        <v>4497.6</v>
      </c>
      <c r="AA14" s="22">
        <v>0</v>
      </c>
      <c r="AB14" s="22">
        <f t="shared" si="6"/>
        <v>707.4</v>
      </c>
      <c r="AC14" s="22"/>
      <c r="AD14" s="22"/>
      <c r="AE14" s="22"/>
      <c r="AF14" s="22"/>
      <c r="AG14" s="22"/>
      <c r="AH14" s="22"/>
      <c r="AI14" s="22"/>
      <c r="AJ14" s="22"/>
      <c r="AK14" s="22"/>
      <c r="AL14" s="22"/>
      <c r="AM14" s="22"/>
      <c r="AN14" s="22"/>
      <c r="AO14" s="22"/>
      <c r="AP14" s="22"/>
      <c r="AQ14" s="22"/>
      <c r="AR14" s="22"/>
      <c r="AS14" s="22"/>
      <c r="AT14" s="22"/>
      <c r="AU14" s="22"/>
      <c r="AV14" s="22"/>
      <c r="AW14" s="22"/>
    </row>
    <row r="15" spans="1:49" s="23" customFormat="1" ht="15">
      <c r="A15" s="24" t="s">
        <v>38</v>
      </c>
      <c r="B15" s="25">
        <v>1529.4</v>
      </c>
      <c r="C15" s="15">
        <v>3434.8</v>
      </c>
      <c r="D15" s="25">
        <v>171.4</v>
      </c>
      <c r="E15" s="25">
        <f t="shared" si="1"/>
        <v>1051.8</v>
      </c>
      <c r="F15" s="25">
        <v>603.4</v>
      </c>
      <c r="G15" s="25">
        <v>98</v>
      </c>
      <c r="H15" s="25">
        <v>10.1</v>
      </c>
      <c r="I15" s="25"/>
      <c r="J15" s="25"/>
      <c r="K15" s="25">
        <v>340.3</v>
      </c>
      <c r="L15" s="26">
        <v>67.2</v>
      </c>
      <c r="M15" s="24" t="s">
        <v>38</v>
      </c>
      <c r="N15" s="25"/>
      <c r="O15" s="25"/>
      <c r="P15" s="27">
        <v>1200</v>
      </c>
      <c r="Q15" s="28">
        <v>200</v>
      </c>
      <c r="R15" s="28">
        <v>1300</v>
      </c>
      <c r="S15" s="28">
        <v>413.4</v>
      </c>
      <c r="T15" s="28">
        <v>711.6</v>
      </c>
      <c r="U15" s="28"/>
      <c r="V15" s="29">
        <f t="shared" si="0"/>
        <v>10079.6</v>
      </c>
      <c r="W15" s="20">
        <f t="shared" si="2"/>
        <v>1500</v>
      </c>
      <c r="X15" s="20">
        <f t="shared" si="3"/>
        <v>1200</v>
      </c>
      <c r="Y15" s="21">
        <f t="shared" si="4"/>
        <v>1125</v>
      </c>
      <c r="Z15" s="21">
        <f t="shared" si="5"/>
        <v>6187.400000000001</v>
      </c>
      <c r="AA15" s="22">
        <v>10342.9</v>
      </c>
      <c r="AB15" s="22">
        <f t="shared" si="6"/>
        <v>11467.9</v>
      </c>
      <c r="AC15" s="22"/>
      <c r="AD15" s="22"/>
      <c r="AE15" s="22"/>
      <c r="AF15" s="22"/>
      <c r="AG15" s="22"/>
      <c r="AH15" s="22"/>
      <c r="AI15" s="22"/>
      <c r="AJ15" s="22"/>
      <c r="AK15" s="22"/>
      <c r="AL15" s="22"/>
      <c r="AM15" s="22"/>
      <c r="AN15" s="22"/>
      <c r="AO15" s="22"/>
      <c r="AP15" s="22"/>
      <c r="AQ15" s="22"/>
      <c r="AR15" s="22"/>
      <c r="AS15" s="22"/>
      <c r="AT15" s="22"/>
      <c r="AU15" s="22"/>
      <c r="AV15" s="22"/>
      <c r="AW15" s="22"/>
    </row>
    <row r="16" spans="1:49" s="23" customFormat="1" ht="15">
      <c r="A16" s="24" t="s">
        <v>39</v>
      </c>
      <c r="B16" s="25">
        <v>1115.6</v>
      </c>
      <c r="C16" s="15">
        <v>1525.8</v>
      </c>
      <c r="D16" s="25">
        <v>119</v>
      </c>
      <c r="E16" s="25">
        <f t="shared" si="1"/>
        <v>316.4</v>
      </c>
      <c r="F16" s="25">
        <v>79.2</v>
      </c>
      <c r="G16" s="25">
        <v>96</v>
      </c>
      <c r="H16" s="25">
        <v>21</v>
      </c>
      <c r="I16" s="25"/>
      <c r="J16" s="25"/>
      <c r="K16" s="25">
        <v>120.2</v>
      </c>
      <c r="L16" s="26">
        <v>44.43204</v>
      </c>
      <c r="M16" s="24" t="s">
        <v>39</v>
      </c>
      <c r="N16" s="25"/>
      <c r="O16" s="25"/>
      <c r="P16" s="27">
        <v>2600</v>
      </c>
      <c r="Q16" s="28"/>
      <c r="R16" s="28"/>
      <c r="S16" s="28">
        <v>526.1</v>
      </c>
      <c r="T16" s="28">
        <v>527</v>
      </c>
      <c r="U16" s="28"/>
      <c r="V16" s="29">
        <f t="shared" si="0"/>
        <v>6774.33204</v>
      </c>
      <c r="W16" s="20">
        <f t="shared" si="2"/>
        <v>0</v>
      </c>
      <c r="X16" s="20">
        <f t="shared" si="3"/>
        <v>2600</v>
      </c>
      <c r="Y16" s="21">
        <f t="shared" si="4"/>
        <v>1053.1</v>
      </c>
      <c r="Z16" s="21">
        <f t="shared" si="5"/>
        <v>3076.7999999999997</v>
      </c>
      <c r="AA16" s="22">
        <v>3577.9</v>
      </c>
      <c r="AB16" s="22">
        <f t="shared" si="6"/>
        <v>4631</v>
      </c>
      <c r="AC16" s="22"/>
      <c r="AD16" s="22"/>
      <c r="AE16" s="22"/>
      <c r="AF16" s="22"/>
      <c r="AG16" s="22"/>
      <c r="AH16" s="22"/>
      <c r="AI16" s="22"/>
      <c r="AJ16" s="22"/>
      <c r="AK16" s="22"/>
      <c r="AL16" s="22"/>
      <c r="AM16" s="22"/>
      <c r="AN16" s="22"/>
      <c r="AO16" s="22"/>
      <c r="AP16" s="22"/>
      <c r="AQ16" s="22"/>
      <c r="AR16" s="22"/>
      <c r="AS16" s="22"/>
      <c r="AT16" s="22"/>
      <c r="AU16" s="22"/>
      <c r="AV16" s="22"/>
      <c r="AW16" s="22"/>
    </row>
    <row r="17" spans="1:49" s="23" customFormat="1" ht="15">
      <c r="A17" s="24" t="s">
        <v>40</v>
      </c>
      <c r="B17" s="25">
        <v>1158</v>
      </c>
      <c r="C17" s="15">
        <v>1381.9</v>
      </c>
      <c r="D17" s="25">
        <v>79.2</v>
      </c>
      <c r="E17" s="25">
        <f t="shared" si="1"/>
        <v>441.7</v>
      </c>
      <c r="F17" s="25">
        <v>117.4</v>
      </c>
      <c r="G17" s="25">
        <v>98.2</v>
      </c>
      <c r="H17" s="25">
        <v>22.9</v>
      </c>
      <c r="I17" s="25"/>
      <c r="J17" s="25"/>
      <c r="K17" s="25">
        <v>203.2</v>
      </c>
      <c r="L17" s="26">
        <v>46.4</v>
      </c>
      <c r="M17" s="24" t="s">
        <v>40</v>
      </c>
      <c r="N17" s="25"/>
      <c r="O17" s="25"/>
      <c r="P17" s="27"/>
      <c r="Q17" s="28">
        <v>50</v>
      </c>
      <c r="R17" s="28"/>
      <c r="S17" s="28">
        <v>659.9</v>
      </c>
      <c r="T17" s="28">
        <v>773.2</v>
      </c>
      <c r="U17" s="28"/>
      <c r="V17" s="29">
        <f t="shared" si="0"/>
        <v>4590.3</v>
      </c>
      <c r="W17" s="20">
        <f t="shared" si="2"/>
        <v>50</v>
      </c>
      <c r="X17" s="20">
        <f t="shared" si="3"/>
        <v>0</v>
      </c>
      <c r="Y17" s="21">
        <f t="shared" si="4"/>
        <v>1433.1</v>
      </c>
      <c r="Z17" s="21">
        <f t="shared" si="5"/>
        <v>3060.7999999999997</v>
      </c>
      <c r="AA17" s="22">
        <v>0</v>
      </c>
      <c r="AB17" s="22">
        <f t="shared" si="6"/>
        <v>1433.1</v>
      </c>
      <c r="AC17" s="22"/>
      <c r="AD17" s="22"/>
      <c r="AE17" s="22"/>
      <c r="AF17" s="22"/>
      <c r="AG17" s="22"/>
      <c r="AH17" s="22"/>
      <c r="AI17" s="22"/>
      <c r="AJ17" s="22"/>
      <c r="AK17" s="22"/>
      <c r="AL17" s="22"/>
      <c r="AM17" s="22"/>
      <c r="AN17" s="22"/>
      <c r="AO17" s="22"/>
      <c r="AP17" s="22"/>
      <c r="AQ17" s="22"/>
      <c r="AR17" s="22"/>
      <c r="AS17" s="22"/>
      <c r="AT17" s="22"/>
      <c r="AU17" s="22"/>
      <c r="AV17" s="22"/>
      <c r="AW17" s="22"/>
    </row>
    <row r="18" spans="1:49" s="23" customFormat="1" ht="15">
      <c r="A18" s="24" t="s">
        <v>41</v>
      </c>
      <c r="B18" s="25">
        <v>515</v>
      </c>
      <c r="C18" s="15">
        <v>1929.3</v>
      </c>
      <c r="D18" s="25">
        <v>13.2</v>
      </c>
      <c r="E18" s="25">
        <f t="shared" si="1"/>
        <v>276.6</v>
      </c>
      <c r="F18" s="25">
        <v>35.9</v>
      </c>
      <c r="G18" s="25">
        <v>83.5</v>
      </c>
      <c r="H18" s="25">
        <v>27.1</v>
      </c>
      <c r="I18" s="25"/>
      <c r="J18" s="25"/>
      <c r="K18" s="25">
        <v>130.1</v>
      </c>
      <c r="L18" s="26">
        <v>74.2863</v>
      </c>
      <c r="M18" s="24" t="s">
        <v>41</v>
      </c>
      <c r="N18" s="25"/>
      <c r="O18" s="25"/>
      <c r="P18" s="27"/>
      <c r="Q18" s="28"/>
      <c r="R18" s="28"/>
      <c r="S18" s="28">
        <v>9.2</v>
      </c>
      <c r="T18" s="28">
        <v>228.8</v>
      </c>
      <c r="U18" s="28"/>
      <c r="V18" s="29">
        <f t="shared" si="0"/>
        <v>3046.3863</v>
      </c>
      <c r="W18" s="20">
        <f t="shared" si="2"/>
        <v>0</v>
      </c>
      <c r="X18" s="20">
        <f t="shared" si="3"/>
        <v>0</v>
      </c>
      <c r="Y18" s="21">
        <f t="shared" si="4"/>
        <v>238</v>
      </c>
      <c r="Z18" s="21">
        <f t="shared" si="5"/>
        <v>2734.1</v>
      </c>
      <c r="AA18" s="22">
        <v>729.3</v>
      </c>
      <c r="AB18" s="22">
        <f t="shared" si="6"/>
        <v>967.3</v>
      </c>
      <c r="AC18" s="22"/>
      <c r="AD18" s="22"/>
      <c r="AE18" s="22"/>
      <c r="AF18" s="22"/>
      <c r="AG18" s="22"/>
      <c r="AH18" s="22"/>
      <c r="AI18" s="22"/>
      <c r="AJ18" s="22"/>
      <c r="AK18" s="22"/>
      <c r="AL18" s="22"/>
      <c r="AM18" s="22"/>
      <c r="AN18" s="22"/>
      <c r="AO18" s="22"/>
      <c r="AP18" s="22"/>
      <c r="AQ18" s="22"/>
      <c r="AR18" s="22"/>
      <c r="AS18" s="22"/>
      <c r="AT18" s="22"/>
      <c r="AU18" s="22"/>
      <c r="AV18" s="22"/>
      <c r="AW18" s="22"/>
    </row>
    <row r="19" spans="1:49" s="23" customFormat="1" ht="16.5" customHeight="1">
      <c r="A19" s="24" t="s">
        <v>42</v>
      </c>
      <c r="B19" s="25">
        <v>13563.6</v>
      </c>
      <c r="C19" s="15">
        <v>34858.5</v>
      </c>
      <c r="D19" s="25">
        <v>784.5</v>
      </c>
      <c r="E19" s="25">
        <f t="shared" si="1"/>
        <v>20582.1</v>
      </c>
      <c r="F19" s="25">
        <v>13802.6</v>
      </c>
      <c r="G19" s="25">
        <v>2571.6</v>
      </c>
      <c r="H19" s="25">
        <v>550</v>
      </c>
      <c r="I19" s="25">
        <v>339.8</v>
      </c>
      <c r="J19" s="25"/>
      <c r="K19" s="25">
        <v>3318.1</v>
      </c>
      <c r="L19" s="26">
        <v>2445.5367</v>
      </c>
      <c r="M19" s="24" t="s">
        <v>42</v>
      </c>
      <c r="N19" s="25"/>
      <c r="O19" s="25">
        <v>8350</v>
      </c>
      <c r="P19" s="27">
        <v>6945</v>
      </c>
      <c r="Q19" s="28">
        <v>350</v>
      </c>
      <c r="R19" s="28">
        <v>432.9</v>
      </c>
      <c r="S19" s="28">
        <v>1156.3</v>
      </c>
      <c r="T19" s="28">
        <v>8954.9</v>
      </c>
      <c r="U19" s="28"/>
      <c r="V19" s="29">
        <f t="shared" si="0"/>
        <v>98423.33669999999</v>
      </c>
      <c r="W19" s="20">
        <f t="shared" si="2"/>
        <v>782.9</v>
      </c>
      <c r="X19" s="20">
        <f t="shared" si="3"/>
        <v>15295</v>
      </c>
      <c r="Y19" s="21">
        <f t="shared" si="4"/>
        <v>10111.199999999999</v>
      </c>
      <c r="Z19" s="21">
        <f t="shared" si="5"/>
        <v>69788.7</v>
      </c>
      <c r="AA19" s="22">
        <v>0</v>
      </c>
      <c r="AB19" s="22">
        <f t="shared" si="6"/>
        <v>10111.199999999999</v>
      </c>
      <c r="AC19" s="22"/>
      <c r="AD19" s="22"/>
      <c r="AE19" s="22"/>
      <c r="AF19" s="22"/>
      <c r="AG19" s="22"/>
      <c r="AH19" s="22"/>
      <c r="AI19" s="22"/>
      <c r="AJ19" s="22"/>
      <c r="AK19" s="22"/>
      <c r="AL19" s="22"/>
      <c r="AM19" s="22"/>
      <c r="AN19" s="22"/>
      <c r="AO19" s="22"/>
      <c r="AP19" s="22"/>
      <c r="AQ19" s="22"/>
      <c r="AR19" s="22"/>
      <c r="AS19" s="22"/>
      <c r="AT19" s="22"/>
      <c r="AU19" s="22"/>
      <c r="AV19" s="22"/>
      <c r="AW19" s="22"/>
    </row>
    <row r="20" spans="1:49" s="23" customFormat="1" ht="15">
      <c r="A20" s="24" t="s">
        <v>43</v>
      </c>
      <c r="B20" s="25">
        <v>1982.7</v>
      </c>
      <c r="C20" s="15">
        <v>5524.5</v>
      </c>
      <c r="D20" s="25">
        <v>221.6</v>
      </c>
      <c r="E20" s="25">
        <f t="shared" si="1"/>
        <v>1224.5</v>
      </c>
      <c r="F20" s="25">
        <v>653.8</v>
      </c>
      <c r="G20" s="25">
        <v>164.3</v>
      </c>
      <c r="H20" s="25">
        <v>49.2</v>
      </c>
      <c r="I20" s="25"/>
      <c r="J20" s="25"/>
      <c r="K20" s="25">
        <v>357.2</v>
      </c>
      <c r="L20" s="26">
        <v>164.78379</v>
      </c>
      <c r="M20" s="24" t="s">
        <v>43</v>
      </c>
      <c r="N20" s="25"/>
      <c r="O20" s="25">
        <v>725</v>
      </c>
      <c r="P20" s="27">
        <v>765</v>
      </c>
      <c r="Q20" s="28">
        <v>150</v>
      </c>
      <c r="R20" s="28"/>
      <c r="S20" s="28">
        <v>232.9</v>
      </c>
      <c r="T20" s="28">
        <v>726.6</v>
      </c>
      <c r="U20" s="28"/>
      <c r="V20" s="29">
        <f t="shared" si="0"/>
        <v>11717.583789999999</v>
      </c>
      <c r="W20" s="20">
        <f t="shared" si="2"/>
        <v>150</v>
      </c>
      <c r="X20" s="20">
        <f t="shared" si="3"/>
        <v>1490</v>
      </c>
      <c r="Y20" s="21">
        <f t="shared" si="4"/>
        <v>959.5</v>
      </c>
      <c r="Z20" s="21">
        <f t="shared" si="5"/>
        <v>8953.3</v>
      </c>
      <c r="AA20" s="22">
        <v>3526.3</v>
      </c>
      <c r="AB20" s="22">
        <f t="shared" si="6"/>
        <v>4485.8</v>
      </c>
      <c r="AC20" s="22"/>
      <c r="AD20" s="22"/>
      <c r="AE20" s="22"/>
      <c r="AF20" s="22"/>
      <c r="AG20" s="22"/>
      <c r="AH20" s="22"/>
      <c r="AI20" s="22"/>
      <c r="AJ20" s="22"/>
      <c r="AK20" s="22"/>
      <c r="AL20" s="22"/>
      <c r="AM20" s="22"/>
      <c r="AN20" s="22"/>
      <c r="AO20" s="22"/>
      <c r="AP20" s="22"/>
      <c r="AQ20" s="22"/>
      <c r="AR20" s="22"/>
      <c r="AS20" s="22"/>
      <c r="AT20" s="22"/>
      <c r="AU20" s="22"/>
      <c r="AV20" s="22"/>
      <c r="AW20" s="22"/>
    </row>
    <row r="21" spans="1:49" s="23" customFormat="1" ht="15">
      <c r="A21" s="24" t="s">
        <v>44</v>
      </c>
      <c r="B21" s="25">
        <v>2613.5</v>
      </c>
      <c r="C21" s="15">
        <v>7990</v>
      </c>
      <c r="D21" s="25">
        <v>344.8</v>
      </c>
      <c r="E21" s="25">
        <f t="shared" si="1"/>
        <v>2284.3</v>
      </c>
      <c r="F21" s="25">
        <v>1678.7</v>
      </c>
      <c r="G21" s="25">
        <v>314.2</v>
      </c>
      <c r="H21" s="25">
        <v>6.5</v>
      </c>
      <c r="I21" s="25"/>
      <c r="J21" s="25"/>
      <c r="K21" s="25">
        <v>284.9</v>
      </c>
      <c r="L21" s="26">
        <v>320.618</v>
      </c>
      <c r="M21" s="24" t="s">
        <v>44</v>
      </c>
      <c r="N21" s="25"/>
      <c r="O21" s="25">
        <v>400</v>
      </c>
      <c r="P21" s="27">
        <v>1050</v>
      </c>
      <c r="Q21" s="28">
        <v>200</v>
      </c>
      <c r="R21" s="28"/>
      <c r="S21" s="28">
        <v>644.8</v>
      </c>
      <c r="T21" s="28">
        <v>1482</v>
      </c>
      <c r="U21" s="28"/>
      <c r="V21" s="29">
        <f t="shared" si="0"/>
        <v>17330.017999999996</v>
      </c>
      <c r="W21" s="20">
        <f t="shared" si="2"/>
        <v>200</v>
      </c>
      <c r="X21" s="20">
        <f t="shared" si="3"/>
        <v>1450</v>
      </c>
      <c r="Y21" s="21">
        <f t="shared" si="4"/>
        <v>2126.8</v>
      </c>
      <c r="Z21" s="21">
        <f t="shared" si="5"/>
        <v>13232.599999999999</v>
      </c>
      <c r="AA21" s="22">
        <v>9113</v>
      </c>
      <c r="AB21" s="22">
        <f t="shared" si="6"/>
        <v>11239.8</v>
      </c>
      <c r="AC21" s="22"/>
      <c r="AD21" s="22"/>
      <c r="AE21" s="22"/>
      <c r="AF21" s="22"/>
      <c r="AG21" s="22"/>
      <c r="AH21" s="22"/>
      <c r="AI21" s="22"/>
      <c r="AJ21" s="22"/>
      <c r="AK21" s="22"/>
      <c r="AL21" s="22"/>
      <c r="AM21" s="22"/>
      <c r="AN21" s="22"/>
      <c r="AO21" s="22"/>
      <c r="AP21" s="22"/>
      <c r="AQ21" s="22"/>
      <c r="AR21" s="22"/>
      <c r="AS21" s="22"/>
      <c r="AT21" s="22"/>
      <c r="AU21" s="22"/>
      <c r="AV21" s="22"/>
      <c r="AW21" s="22"/>
    </row>
    <row r="22" spans="1:49" s="23" customFormat="1" ht="15">
      <c r="A22" s="24" t="s">
        <v>45</v>
      </c>
      <c r="B22" s="25">
        <v>257.6</v>
      </c>
      <c r="C22" s="15">
        <v>394.6</v>
      </c>
      <c r="D22" s="25">
        <v>11.6</v>
      </c>
      <c r="E22" s="25">
        <f t="shared" si="1"/>
        <v>81.1</v>
      </c>
      <c r="F22" s="25">
        <v>23</v>
      </c>
      <c r="G22" s="25">
        <v>20.8</v>
      </c>
      <c r="H22" s="25">
        <v>2.4</v>
      </c>
      <c r="I22" s="25"/>
      <c r="J22" s="25"/>
      <c r="K22" s="25">
        <v>34.9</v>
      </c>
      <c r="L22" s="25">
        <v>0</v>
      </c>
      <c r="M22" s="24" t="s">
        <v>45</v>
      </c>
      <c r="N22" s="25"/>
      <c r="O22" s="25">
        <v>200</v>
      </c>
      <c r="P22" s="27">
        <v>400</v>
      </c>
      <c r="Q22" s="28"/>
      <c r="R22" s="28"/>
      <c r="S22" s="28">
        <v>129.4</v>
      </c>
      <c r="T22" s="28">
        <v>147.9</v>
      </c>
      <c r="U22" s="28"/>
      <c r="V22" s="29">
        <f t="shared" si="0"/>
        <v>1622.2000000000003</v>
      </c>
      <c r="W22" s="20">
        <f t="shared" si="2"/>
        <v>0</v>
      </c>
      <c r="X22" s="20">
        <f t="shared" si="3"/>
        <v>600</v>
      </c>
      <c r="Y22" s="21">
        <f t="shared" si="4"/>
        <v>277.3</v>
      </c>
      <c r="Z22" s="21">
        <f t="shared" si="5"/>
        <v>744.9000000000001</v>
      </c>
      <c r="AA22" s="22">
        <v>0</v>
      </c>
      <c r="AB22" s="22">
        <f t="shared" si="6"/>
        <v>277.3</v>
      </c>
      <c r="AC22" s="22"/>
      <c r="AD22" s="22"/>
      <c r="AE22" s="22"/>
      <c r="AF22" s="22"/>
      <c r="AG22" s="22"/>
      <c r="AH22" s="22"/>
      <c r="AI22" s="22"/>
      <c r="AJ22" s="22"/>
      <c r="AK22" s="22"/>
      <c r="AL22" s="22"/>
      <c r="AM22" s="22"/>
      <c r="AN22" s="22"/>
      <c r="AO22" s="22"/>
      <c r="AP22" s="22"/>
      <c r="AQ22" s="22"/>
      <c r="AR22" s="22"/>
      <c r="AS22" s="22"/>
      <c r="AT22" s="22"/>
      <c r="AU22" s="22"/>
      <c r="AV22" s="22"/>
      <c r="AW22" s="22"/>
    </row>
    <row r="23" spans="1:49" s="23" customFormat="1" ht="15">
      <c r="A23" s="24" t="s">
        <v>46</v>
      </c>
      <c r="B23" s="25">
        <v>395.6</v>
      </c>
      <c r="C23" s="15">
        <v>599.2</v>
      </c>
      <c r="D23" s="25">
        <v>19.4</v>
      </c>
      <c r="E23" s="25">
        <f t="shared" si="1"/>
        <v>119.7</v>
      </c>
      <c r="F23" s="25">
        <v>31.4</v>
      </c>
      <c r="G23" s="25">
        <v>29.3</v>
      </c>
      <c r="H23" s="25">
        <v>6</v>
      </c>
      <c r="I23" s="25"/>
      <c r="J23" s="25"/>
      <c r="K23" s="25">
        <v>53</v>
      </c>
      <c r="L23" s="26">
        <v>30.8</v>
      </c>
      <c r="M23" s="24" t="s">
        <v>46</v>
      </c>
      <c r="N23" s="25"/>
      <c r="O23" s="25">
        <v>50</v>
      </c>
      <c r="P23" s="27"/>
      <c r="Q23" s="28">
        <v>100</v>
      </c>
      <c r="R23" s="28">
        <v>1600</v>
      </c>
      <c r="S23" s="28">
        <v>140.2</v>
      </c>
      <c r="T23" s="28">
        <v>269.6</v>
      </c>
      <c r="U23" s="28"/>
      <c r="V23" s="29">
        <f t="shared" si="0"/>
        <v>3324.4999999999995</v>
      </c>
      <c r="W23" s="20">
        <f t="shared" si="2"/>
        <v>1700</v>
      </c>
      <c r="X23" s="20">
        <f t="shared" si="3"/>
        <v>50</v>
      </c>
      <c r="Y23" s="21">
        <f t="shared" si="4"/>
        <v>409.8</v>
      </c>
      <c r="Z23" s="21">
        <f t="shared" si="5"/>
        <v>1133.9</v>
      </c>
      <c r="AA23" s="22">
        <v>149.6</v>
      </c>
      <c r="AB23" s="22">
        <f t="shared" si="6"/>
        <v>559.4</v>
      </c>
      <c r="AC23" s="22"/>
      <c r="AD23" s="22"/>
      <c r="AE23" s="22"/>
      <c r="AF23" s="22"/>
      <c r="AG23" s="22"/>
      <c r="AH23" s="22"/>
      <c r="AI23" s="22"/>
      <c r="AJ23" s="22"/>
      <c r="AK23" s="22"/>
      <c r="AL23" s="22"/>
      <c r="AM23" s="22"/>
      <c r="AN23" s="22"/>
      <c r="AO23" s="22"/>
      <c r="AP23" s="22"/>
      <c r="AQ23" s="22"/>
      <c r="AR23" s="22"/>
      <c r="AS23" s="22"/>
      <c r="AT23" s="22"/>
      <c r="AU23" s="22"/>
      <c r="AV23" s="22"/>
      <c r="AW23" s="22"/>
    </row>
    <row r="24" spans="1:49" s="23" customFormat="1" ht="15">
      <c r="A24" s="24" t="s">
        <v>47</v>
      </c>
      <c r="B24" s="25">
        <v>2689.5</v>
      </c>
      <c r="C24" s="15">
        <v>7353</v>
      </c>
      <c r="D24" s="25">
        <v>76.3</v>
      </c>
      <c r="E24" s="25">
        <f t="shared" si="1"/>
        <v>1592.6</v>
      </c>
      <c r="F24" s="25">
        <v>1051.2</v>
      </c>
      <c r="G24" s="25">
        <v>211.7</v>
      </c>
      <c r="H24" s="25">
        <v>20.6</v>
      </c>
      <c r="I24" s="25"/>
      <c r="J24" s="25"/>
      <c r="K24" s="25">
        <v>309.1</v>
      </c>
      <c r="L24" s="26">
        <v>211.21864000000002</v>
      </c>
      <c r="M24" s="24" t="s">
        <v>47</v>
      </c>
      <c r="N24" s="25"/>
      <c r="O24" s="25">
        <v>2330</v>
      </c>
      <c r="P24" s="27"/>
      <c r="Q24" s="28">
        <v>300</v>
      </c>
      <c r="R24" s="28">
        <v>2729</v>
      </c>
      <c r="S24" s="28">
        <v>799.2</v>
      </c>
      <c r="T24" s="28">
        <v>1025.3</v>
      </c>
      <c r="U24" s="28"/>
      <c r="V24" s="29">
        <f t="shared" si="0"/>
        <v>19106.11864</v>
      </c>
      <c r="W24" s="20">
        <f t="shared" si="2"/>
        <v>3029</v>
      </c>
      <c r="X24" s="20">
        <f t="shared" si="3"/>
        <v>2330</v>
      </c>
      <c r="Y24" s="21">
        <f t="shared" si="4"/>
        <v>1824.5</v>
      </c>
      <c r="Z24" s="21">
        <f t="shared" si="5"/>
        <v>11711.4</v>
      </c>
      <c r="AA24" s="22">
        <v>11375</v>
      </c>
      <c r="AB24" s="22">
        <f t="shared" si="6"/>
        <v>13199.5</v>
      </c>
      <c r="AC24" s="22"/>
      <c r="AD24" s="22"/>
      <c r="AE24" s="22"/>
      <c r="AF24" s="22"/>
      <c r="AG24" s="22"/>
      <c r="AH24" s="22"/>
      <c r="AI24" s="22"/>
      <c r="AJ24" s="22"/>
      <c r="AK24" s="22"/>
      <c r="AL24" s="22"/>
      <c r="AM24" s="22"/>
      <c r="AN24" s="22"/>
      <c r="AO24" s="22"/>
      <c r="AP24" s="22"/>
      <c r="AQ24" s="22"/>
      <c r="AR24" s="22"/>
      <c r="AS24" s="22"/>
      <c r="AT24" s="22"/>
      <c r="AU24" s="22"/>
      <c r="AV24" s="22"/>
      <c r="AW24" s="22"/>
    </row>
    <row r="25" spans="1:49" s="23" customFormat="1" ht="15">
      <c r="A25" s="24" t="s">
        <v>48</v>
      </c>
      <c r="B25" s="25">
        <v>5704.8</v>
      </c>
      <c r="C25" s="15">
        <v>13620.6</v>
      </c>
      <c r="D25" s="25">
        <v>594.1</v>
      </c>
      <c r="E25" s="25">
        <f t="shared" si="1"/>
        <v>5056.8</v>
      </c>
      <c r="F25" s="25">
        <v>3585.1</v>
      </c>
      <c r="G25" s="25">
        <v>625.9</v>
      </c>
      <c r="H25" s="25">
        <v>34.1</v>
      </c>
      <c r="I25" s="25"/>
      <c r="J25" s="25"/>
      <c r="K25" s="25">
        <v>811.7</v>
      </c>
      <c r="L25" s="26">
        <v>846.1919700000001</v>
      </c>
      <c r="M25" s="24" t="s">
        <v>48</v>
      </c>
      <c r="N25" s="25"/>
      <c r="O25" s="25">
        <v>850</v>
      </c>
      <c r="P25" s="27">
        <v>1500</v>
      </c>
      <c r="Q25" s="28">
        <v>100</v>
      </c>
      <c r="R25" s="28"/>
      <c r="S25" s="28">
        <v>915.5</v>
      </c>
      <c r="T25" s="28">
        <v>2066.2</v>
      </c>
      <c r="U25" s="28"/>
      <c r="V25" s="29">
        <f t="shared" si="0"/>
        <v>31254.19197</v>
      </c>
      <c r="W25" s="20">
        <f t="shared" si="2"/>
        <v>100</v>
      </c>
      <c r="X25" s="20">
        <f t="shared" si="3"/>
        <v>2350</v>
      </c>
      <c r="Y25" s="21">
        <f t="shared" si="4"/>
        <v>2981.7</v>
      </c>
      <c r="Z25" s="21">
        <f t="shared" si="5"/>
        <v>24976.3</v>
      </c>
      <c r="AA25" s="22">
        <v>0</v>
      </c>
      <c r="AB25" s="22">
        <f t="shared" si="6"/>
        <v>2981.7</v>
      </c>
      <c r="AC25" s="22"/>
      <c r="AD25" s="22"/>
      <c r="AE25" s="22"/>
      <c r="AF25" s="22"/>
      <c r="AG25" s="22"/>
      <c r="AH25" s="22"/>
      <c r="AI25" s="22"/>
      <c r="AJ25" s="22"/>
      <c r="AK25" s="22"/>
      <c r="AL25" s="22"/>
      <c r="AM25" s="22"/>
      <c r="AN25" s="22"/>
      <c r="AO25" s="22"/>
      <c r="AP25" s="22"/>
      <c r="AQ25" s="22"/>
      <c r="AR25" s="22"/>
      <c r="AS25" s="22"/>
      <c r="AT25" s="22"/>
      <c r="AU25" s="22"/>
      <c r="AV25" s="22"/>
      <c r="AW25" s="22"/>
    </row>
    <row r="26" spans="1:49" s="23" customFormat="1" ht="15">
      <c r="A26" s="24" t="s">
        <v>49</v>
      </c>
      <c r="B26" s="25">
        <v>1195.7</v>
      </c>
      <c r="C26" s="15">
        <v>2542.7</v>
      </c>
      <c r="D26" s="25">
        <v>432.6</v>
      </c>
      <c r="E26" s="25">
        <f t="shared" si="1"/>
        <v>476.29999999999995</v>
      </c>
      <c r="F26" s="25">
        <v>109.5</v>
      </c>
      <c r="G26" s="25">
        <v>151.4</v>
      </c>
      <c r="H26" s="25">
        <v>9.7</v>
      </c>
      <c r="I26" s="25"/>
      <c r="J26" s="25"/>
      <c r="K26" s="25">
        <v>205.7</v>
      </c>
      <c r="L26" s="26">
        <v>120.81963</v>
      </c>
      <c r="M26" s="24" t="s">
        <v>49</v>
      </c>
      <c r="N26" s="25"/>
      <c r="O26" s="25">
        <v>1000</v>
      </c>
      <c r="P26" s="27"/>
      <c r="Q26" s="28"/>
      <c r="R26" s="28">
        <v>480</v>
      </c>
      <c r="S26" s="28">
        <v>545.5</v>
      </c>
      <c r="T26" s="28">
        <v>845.3</v>
      </c>
      <c r="U26" s="28"/>
      <c r="V26" s="29">
        <f t="shared" si="0"/>
        <v>7638.91963</v>
      </c>
      <c r="W26" s="20">
        <f t="shared" si="2"/>
        <v>480</v>
      </c>
      <c r="X26" s="20">
        <f t="shared" si="3"/>
        <v>1000</v>
      </c>
      <c r="Y26" s="21">
        <f t="shared" si="4"/>
        <v>1390.8</v>
      </c>
      <c r="Z26" s="21">
        <f t="shared" si="5"/>
        <v>4647.3</v>
      </c>
      <c r="AA26" s="22">
        <v>0</v>
      </c>
      <c r="AB26" s="22">
        <f t="shared" si="6"/>
        <v>1390.8</v>
      </c>
      <c r="AC26" s="22"/>
      <c r="AD26" s="22"/>
      <c r="AE26" s="22"/>
      <c r="AF26" s="22"/>
      <c r="AG26" s="22"/>
      <c r="AH26" s="22"/>
      <c r="AI26" s="22"/>
      <c r="AJ26" s="22"/>
      <c r="AK26" s="22"/>
      <c r="AL26" s="22"/>
      <c r="AM26" s="22"/>
      <c r="AN26" s="22"/>
      <c r="AO26" s="22"/>
      <c r="AP26" s="22"/>
      <c r="AQ26" s="22"/>
      <c r="AR26" s="22"/>
      <c r="AS26" s="22"/>
      <c r="AT26" s="22"/>
      <c r="AU26" s="22"/>
      <c r="AV26" s="22"/>
      <c r="AW26" s="22"/>
    </row>
    <row r="27" spans="1:49" s="23" customFormat="1" ht="15">
      <c r="A27" s="24" t="s">
        <v>50</v>
      </c>
      <c r="B27" s="25">
        <v>1804.2</v>
      </c>
      <c r="C27" s="15">
        <v>1439.9</v>
      </c>
      <c r="D27" s="25">
        <v>1340</v>
      </c>
      <c r="E27" s="25">
        <f t="shared" si="1"/>
        <v>1012.2999999999998</v>
      </c>
      <c r="F27" s="25">
        <v>83.8</v>
      </c>
      <c r="G27" s="25">
        <v>97</v>
      </c>
      <c r="H27" s="25">
        <v>8.4</v>
      </c>
      <c r="I27" s="25"/>
      <c r="J27" s="25">
        <v>591.3</v>
      </c>
      <c r="K27" s="25">
        <v>231.8</v>
      </c>
      <c r="L27" s="26">
        <v>94.35772</v>
      </c>
      <c r="M27" s="24" t="s">
        <v>50</v>
      </c>
      <c r="N27" s="25"/>
      <c r="O27" s="25">
        <v>375</v>
      </c>
      <c r="P27" s="27"/>
      <c r="Q27" s="28"/>
      <c r="R27" s="28"/>
      <c r="S27" s="28">
        <v>666</v>
      </c>
      <c r="T27" s="28">
        <v>607.4</v>
      </c>
      <c r="U27" s="28"/>
      <c r="V27" s="29">
        <f t="shared" si="0"/>
        <v>7339.15772</v>
      </c>
      <c r="W27" s="20">
        <f t="shared" si="2"/>
        <v>0</v>
      </c>
      <c r="X27" s="20">
        <f t="shared" si="3"/>
        <v>375</v>
      </c>
      <c r="Y27" s="21">
        <f t="shared" si="4"/>
        <v>1273.4</v>
      </c>
      <c r="Z27" s="21">
        <f t="shared" si="5"/>
        <v>5596.400000000001</v>
      </c>
      <c r="AA27" s="22">
        <v>3457.6</v>
      </c>
      <c r="AB27" s="22">
        <f t="shared" si="6"/>
        <v>4731</v>
      </c>
      <c r="AC27" s="22"/>
      <c r="AD27" s="22"/>
      <c r="AE27" s="22"/>
      <c r="AF27" s="22"/>
      <c r="AG27" s="22"/>
      <c r="AH27" s="22"/>
      <c r="AI27" s="22"/>
      <c r="AJ27" s="22"/>
      <c r="AK27" s="22"/>
      <c r="AL27" s="22"/>
      <c r="AM27" s="22"/>
      <c r="AN27" s="22"/>
      <c r="AO27" s="22"/>
      <c r="AP27" s="22"/>
      <c r="AQ27" s="22"/>
      <c r="AR27" s="22"/>
      <c r="AS27" s="22"/>
      <c r="AT27" s="22"/>
      <c r="AU27" s="22"/>
      <c r="AV27" s="22"/>
      <c r="AW27" s="22"/>
    </row>
    <row r="28" spans="1:49" s="23" customFormat="1" ht="15">
      <c r="A28" s="24" t="s">
        <v>51</v>
      </c>
      <c r="B28" s="25">
        <v>7212.8</v>
      </c>
      <c r="C28" s="15">
        <v>17794.8</v>
      </c>
      <c r="D28" s="25">
        <v>597.6</v>
      </c>
      <c r="E28" s="25">
        <f t="shared" si="1"/>
        <v>3922.7000000000007</v>
      </c>
      <c r="F28" s="25">
        <v>2194.4</v>
      </c>
      <c r="G28" s="25">
        <v>449.8</v>
      </c>
      <c r="H28" s="25">
        <v>2.3</v>
      </c>
      <c r="I28" s="25"/>
      <c r="J28" s="25"/>
      <c r="K28" s="25">
        <v>1276.2</v>
      </c>
      <c r="L28" s="26">
        <v>384.26435</v>
      </c>
      <c r="M28" s="24" t="s">
        <v>51</v>
      </c>
      <c r="N28" s="25"/>
      <c r="O28" s="25">
        <v>1976</v>
      </c>
      <c r="P28" s="27">
        <v>2724</v>
      </c>
      <c r="Q28" s="28">
        <v>200</v>
      </c>
      <c r="R28" s="28">
        <v>3620</v>
      </c>
      <c r="S28" s="28">
        <v>536.3</v>
      </c>
      <c r="T28" s="28">
        <v>3555.6</v>
      </c>
      <c r="U28" s="28"/>
      <c r="V28" s="29">
        <f t="shared" si="0"/>
        <v>42524.06435</v>
      </c>
      <c r="W28" s="20">
        <f t="shared" si="2"/>
        <v>3820</v>
      </c>
      <c r="X28" s="20">
        <f t="shared" si="3"/>
        <v>4700</v>
      </c>
      <c r="Y28" s="21">
        <f t="shared" si="4"/>
        <v>4091.8999999999996</v>
      </c>
      <c r="Z28" s="21">
        <f t="shared" si="5"/>
        <v>29527.899999999998</v>
      </c>
      <c r="AA28" s="22">
        <v>40905.3</v>
      </c>
      <c r="AB28" s="22">
        <f t="shared" si="6"/>
        <v>44997.200000000004</v>
      </c>
      <c r="AC28" s="22"/>
      <c r="AD28" s="22"/>
      <c r="AE28" s="22"/>
      <c r="AF28" s="22"/>
      <c r="AG28" s="22"/>
      <c r="AH28" s="22"/>
      <c r="AI28" s="22"/>
      <c r="AJ28" s="22"/>
      <c r="AK28" s="22"/>
      <c r="AL28" s="22"/>
      <c r="AM28" s="22"/>
      <c r="AN28" s="22"/>
      <c r="AO28" s="22"/>
      <c r="AP28" s="22"/>
      <c r="AQ28" s="22"/>
      <c r="AR28" s="22"/>
      <c r="AS28" s="22"/>
      <c r="AT28" s="22"/>
      <c r="AU28" s="22"/>
      <c r="AV28" s="22"/>
      <c r="AW28" s="22"/>
    </row>
    <row r="29" spans="1:49" s="23" customFormat="1" ht="15">
      <c r="A29" s="24" t="s">
        <v>52</v>
      </c>
      <c r="B29" s="25">
        <v>6164</v>
      </c>
      <c r="C29" s="15">
        <v>18900.2</v>
      </c>
      <c r="D29" s="25">
        <v>303.6</v>
      </c>
      <c r="E29" s="25">
        <f t="shared" si="1"/>
        <v>7169.099999999999</v>
      </c>
      <c r="F29" s="25">
        <v>4540.4</v>
      </c>
      <c r="G29" s="25">
        <v>1199.2</v>
      </c>
      <c r="H29" s="25">
        <v>100.8</v>
      </c>
      <c r="I29" s="25"/>
      <c r="J29" s="25"/>
      <c r="K29" s="25">
        <v>1328.7</v>
      </c>
      <c r="L29" s="26">
        <v>1203.44417</v>
      </c>
      <c r="M29" s="24" t="s">
        <v>52</v>
      </c>
      <c r="N29" s="25"/>
      <c r="O29" s="25">
        <v>4500</v>
      </c>
      <c r="P29" s="27">
        <v>550</v>
      </c>
      <c r="Q29" s="28">
        <v>50</v>
      </c>
      <c r="R29" s="28"/>
      <c r="S29" s="28">
        <v>1215.1</v>
      </c>
      <c r="T29" s="28">
        <v>5508</v>
      </c>
      <c r="U29" s="28"/>
      <c r="V29" s="29">
        <f t="shared" si="0"/>
        <v>45563.444169999995</v>
      </c>
      <c r="W29" s="20">
        <f t="shared" si="2"/>
        <v>50</v>
      </c>
      <c r="X29" s="20">
        <f t="shared" si="3"/>
        <v>5050</v>
      </c>
      <c r="Y29" s="21">
        <f t="shared" si="4"/>
        <v>6723.1</v>
      </c>
      <c r="Z29" s="21">
        <f t="shared" si="5"/>
        <v>32536.899999999998</v>
      </c>
      <c r="AA29" s="22">
        <v>0</v>
      </c>
      <c r="AB29" s="22">
        <f t="shared" si="6"/>
        <v>6723.1</v>
      </c>
      <c r="AC29" s="22"/>
      <c r="AD29" s="22"/>
      <c r="AE29" s="22"/>
      <c r="AF29" s="22"/>
      <c r="AG29" s="22"/>
      <c r="AH29" s="22"/>
      <c r="AI29" s="22"/>
      <c r="AJ29" s="22"/>
      <c r="AK29" s="22"/>
      <c r="AL29" s="22"/>
      <c r="AM29" s="22"/>
      <c r="AN29" s="22"/>
      <c r="AO29" s="22"/>
      <c r="AP29" s="22"/>
      <c r="AQ29" s="22"/>
      <c r="AR29" s="22"/>
      <c r="AS29" s="22"/>
      <c r="AT29" s="22"/>
      <c r="AU29" s="22"/>
      <c r="AV29" s="22"/>
      <c r="AW29" s="22"/>
    </row>
    <row r="30" spans="1:49" s="23" customFormat="1" ht="15">
      <c r="A30" s="24" t="s">
        <v>53</v>
      </c>
      <c r="B30" s="25">
        <v>302.6</v>
      </c>
      <c r="C30" s="15">
        <v>216.8</v>
      </c>
      <c r="D30" s="25">
        <v>28</v>
      </c>
      <c r="E30" s="25">
        <f t="shared" si="1"/>
        <v>104.80000000000001</v>
      </c>
      <c r="F30" s="25">
        <v>32.3</v>
      </c>
      <c r="G30" s="25">
        <v>24.6</v>
      </c>
      <c r="H30" s="25">
        <v>2.4</v>
      </c>
      <c r="I30" s="25"/>
      <c r="J30" s="25"/>
      <c r="K30" s="25">
        <v>45.5</v>
      </c>
      <c r="L30" s="25">
        <v>0</v>
      </c>
      <c r="M30" s="24" t="s">
        <v>53</v>
      </c>
      <c r="N30" s="25"/>
      <c r="O30" s="25"/>
      <c r="P30" s="27">
        <v>295</v>
      </c>
      <c r="Q30" s="28"/>
      <c r="R30" s="28"/>
      <c r="S30" s="28">
        <v>40.2</v>
      </c>
      <c r="T30" s="28">
        <v>150.4</v>
      </c>
      <c r="U30" s="28"/>
      <c r="V30" s="29">
        <f t="shared" si="0"/>
        <v>1137.8000000000002</v>
      </c>
      <c r="W30" s="20">
        <f t="shared" si="2"/>
        <v>0</v>
      </c>
      <c r="X30" s="20">
        <f t="shared" si="3"/>
        <v>295</v>
      </c>
      <c r="Y30" s="21">
        <f t="shared" si="4"/>
        <v>190.60000000000002</v>
      </c>
      <c r="Z30" s="21">
        <f t="shared" si="5"/>
        <v>652.2</v>
      </c>
      <c r="AA30" s="22">
        <v>37.7</v>
      </c>
      <c r="AB30" s="22">
        <f t="shared" si="6"/>
        <v>228.3</v>
      </c>
      <c r="AC30" s="22"/>
      <c r="AD30" s="22"/>
      <c r="AE30" s="22"/>
      <c r="AF30" s="22"/>
      <c r="AG30" s="22"/>
      <c r="AH30" s="22"/>
      <c r="AI30" s="22"/>
      <c r="AJ30" s="22"/>
      <c r="AK30" s="22"/>
      <c r="AL30" s="22"/>
      <c r="AM30" s="22"/>
      <c r="AN30" s="22"/>
      <c r="AO30" s="22"/>
      <c r="AP30" s="22"/>
      <c r="AQ30" s="22"/>
      <c r="AR30" s="22"/>
      <c r="AS30" s="22"/>
      <c r="AT30" s="22"/>
      <c r="AU30" s="22"/>
      <c r="AV30" s="22"/>
      <c r="AW30" s="22"/>
    </row>
    <row r="31" spans="1:49" s="23" customFormat="1" ht="15">
      <c r="A31" s="24" t="s">
        <v>54</v>
      </c>
      <c r="B31" s="25">
        <v>977</v>
      </c>
      <c r="C31" s="15">
        <v>908.9</v>
      </c>
      <c r="D31" s="25">
        <v>249.7</v>
      </c>
      <c r="E31" s="25">
        <f t="shared" si="1"/>
        <v>459.1</v>
      </c>
      <c r="F31" s="25">
        <v>92.3</v>
      </c>
      <c r="G31" s="25">
        <v>97</v>
      </c>
      <c r="H31" s="25">
        <v>14.9</v>
      </c>
      <c r="I31" s="25"/>
      <c r="J31" s="25"/>
      <c r="K31" s="25">
        <v>254.9</v>
      </c>
      <c r="L31" s="26">
        <v>105.71726</v>
      </c>
      <c r="M31" s="24" t="s">
        <v>54</v>
      </c>
      <c r="N31" s="25"/>
      <c r="O31" s="25">
        <v>700</v>
      </c>
      <c r="P31" s="27">
        <v>1955</v>
      </c>
      <c r="Q31" s="28">
        <v>1200</v>
      </c>
      <c r="R31" s="28"/>
      <c r="S31" s="28">
        <v>196.9</v>
      </c>
      <c r="T31" s="28">
        <v>694.4</v>
      </c>
      <c r="U31" s="28"/>
      <c r="V31" s="29">
        <f t="shared" si="0"/>
        <v>7446.717259999999</v>
      </c>
      <c r="W31" s="20">
        <f t="shared" si="2"/>
        <v>1200</v>
      </c>
      <c r="X31" s="20">
        <f t="shared" si="3"/>
        <v>2655</v>
      </c>
      <c r="Y31" s="21">
        <f t="shared" si="4"/>
        <v>891.3</v>
      </c>
      <c r="Z31" s="21">
        <f t="shared" si="5"/>
        <v>2594.7</v>
      </c>
      <c r="AA31" s="22">
        <v>8323.6</v>
      </c>
      <c r="AB31" s="22">
        <f t="shared" si="6"/>
        <v>9214.9</v>
      </c>
      <c r="AC31" s="22"/>
      <c r="AD31" s="22"/>
      <c r="AE31" s="22"/>
      <c r="AF31" s="22"/>
      <c r="AG31" s="22"/>
      <c r="AH31" s="22"/>
      <c r="AI31" s="22"/>
      <c r="AJ31" s="22"/>
      <c r="AK31" s="22"/>
      <c r="AL31" s="22"/>
      <c r="AM31" s="22"/>
      <c r="AN31" s="22"/>
      <c r="AO31" s="22"/>
      <c r="AP31" s="22"/>
      <c r="AQ31" s="22"/>
      <c r="AR31" s="22"/>
      <c r="AS31" s="22"/>
      <c r="AT31" s="22"/>
      <c r="AU31" s="22"/>
      <c r="AV31" s="22"/>
      <c r="AW31" s="22"/>
    </row>
    <row r="32" spans="1:49" s="23" customFormat="1" ht="15">
      <c r="A32" s="24" t="s">
        <v>55</v>
      </c>
      <c r="B32" s="25">
        <v>3222.5</v>
      </c>
      <c r="C32" s="15">
        <v>9723.4</v>
      </c>
      <c r="D32" s="25">
        <v>426.8</v>
      </c>
      <c r="E32" s="25">
        <f t="shared" si="1"/>
        <v>2161.5</v>
      </c>
      <c r="F32" s="25">
        <v>1354.9</v>
      </c>
      <c r="G32" s="25">
        <v>375.7</v>
      </c>
      <c r="H32" s="25">
        <v>33</v>
      </c>
      <c r="I32" s="25"/>
      <c r="J32" s="25"/>
      <c r="K32" s="25">
        <v>397.9</v>
      </c>
      <c r="L32" s="26">
        <v>387.82533</v>
      </c>
      <c r="M32" s="24" t="s">
        <v>55</v>
      </c>
      <c r="N32" s="25"/>
      <c r="O32" s="25">
        <v>1500</v>
      </c>
      <c r="P32" s="27"/>
      <c r="Q32" s="28">
        <v>50</v>
      </c>
      <c r="R32" s="28">
        <v>1100</v>
      </c>
      <c r="S32" s="28">
        <v>865.6</v>
      </c>
      <c r="T32" s="28">
        <v>1334</v>
      </c>
      <c r="U32" s="28"/>
      <c r="V32" s="29">
        <f t="shared" si="0"/>
        <v>20771.625329999995</v>
      </c>
      <c r="W32" s="20">
        <f t="shared" si="2"/>
        <v>1150</v>
      </c>
      <c r="X32" s="20">
        <f t="shared" si="3"/>
        <v>1500</v>
      </c>
      <c r="Y32" s="21">
        <f t="shared" si="4"/>
        <v>2199.6</v>
      </c>
      <c r="Z32" s="21">
        <f t="shared" si="5"/>
        <v>15534.199999999999</v>
      </c>
      <c r="AA32" s="22">
        <v>8042.6</v>
      </c>
      <c r="AB32" s="22">
        <f t="shared" si="6"/>
        <v>10242.2</v>
      </c>
      <c r="AC32" s="22"/>
      <c r="AD32" s="22"/>
      <c r="AE32" s="22"/>
      <c r="AF32" s="22"/>
      <c r="AG32" s="22"/>
      <c r="AH32" s="22"/>
      <c r="AI32" s="22"/>
      <c r="AJ32" s="22"/>
      <c r="AK32" s="22"/>
      <c r="AL32" s="22"/>
      <c r="AM32" s="22"/>
      <c r="AN32" s="22"/>
      <c r="AO32" s="22"/>
      <c r="AP32" s="22"/>
      <c r="AQ32" s="22"/>
      <c r="AR32" s="22"/>
      <c r="AS32" s="22"/>
      <c r="AT32" s="22"/>
      <c r="AU32" s="22"/>
      <c r="AV32" s="22"/>
      <c r="AW32" s="22"/>
    </row>
    <row r="33" spans="1:49" s="23" customFormat="1" ht="15">
      <c r="A33" s="24" t="s">
        <v>56</v>
      </c>
      <c r="B33" s="25">
        <v>1838.7</v>
      </c>
      <c r="C33" s="15">
        <v>1208.1</v>
      </c>
      <c r="D33" s="25">
        <v>386</v>
      </c>
      <c r="E33" s="25">
        <f t="shared" si="1"/>
        <v>353.8</v>
      </c>
      <c r="F33" s="25">
        <v>100.9</v>
      </c>
      <c r="G33" s="25">
        <v>98.5</v>
      </c>
      <c r="H33" s="25">
        <v>5.2</v>
      </c>
      <c r="I33" s="25"/>
      <c r="J33" s="25"/>
      <c r="K33" s="25">
        <v>149.2</v>
      </c>
      <c r="L33" s="26">
        <v>128.52115</v>
      </c>
      <c r="M33" s="24" t="s">
        <v>56</v>
      </c>
      <c r="N33" s="25"/>
      <c r="O33" s="25">
        <v>755</v>
      </c>
      <c r="P33" s="27">
        <v>800</v>
      </c>
      <c r="Q33" s="28">
        <v>300</v>
      </c>
      <c r="R33" s="28">
        <v>975.1</v>
      </c>
      <c r="S33" s="28">
        <v>529.3</v>
      </c>
      <c r="T33" s="28">
        <v>763</v>
      </c>
      <c r="U33" s="28"/>
      <c r="V33" s="29">
        <f t="shared" si="0"/>
        <v>8037.521150000001</v>
      </c>
      <c r="W33" s="20">
        <f t="shared" si="2"/>
        <v>1275.1</v>
      </c>
      <c r="X33" s="20">
        <f t="shared" si="3"/>
        <v>1555</v>
      </c>
      <c r="Y33" s="21">
        <f t="shared" si="4"/>
        <v>1292.3</v>
      </c>
      <c r="Z33" s="21">
        <f t="shared" si="5"/>
        <v>3786.6000000000004</v>
      </c>
      <c r="AA33" s="22">
        <v>12863.4</v>
      </c>
      <c r="AB33" s="22">
        <f t="shared" si="6"/>
        <v>14155.699999999999</v>
      </c>
      <c r="AC33" s="22"/>
      <c r="AD33" s="22"/>
      <c r="AE33" s="22"/>
      <c r="AF33" s="22"/>
      <c r="AG33" s="22"/>
      <c r="AH33" s="22"/>
      <c r="AI33" s="22"/>
      <c r="AJ33" s="22"/>
      <c r="AK33" s="22"/>
      <c r="AL33" s="22"/>
      <c r="AM33" s="22"/>
      <c r="AN33" s="22"/>
      <c r="AO33" s="22"/>
      <c r="AP33" s="22"/>
      <c r="AQ33" s="22"/>
      <c r="AR33" s="22"/>
      <c r="AS33" s="22"/>
      <c r="AT33" s="22"/>
      <c r="AU33" s="22"/>
      <c r="AV33" s="22"/>
      <c r="AW33" s="22"/>
    </row>
    <row r="34" spans="1:49" s="23" customFormat="1" ht="15">
      <c r="A34" s="24" t="s">
        <v>57</v>
      </c>
      <c r="B34" s="25">
        <v>2222.6</v>
      </c>
      <c r="C34" s="15">
        <v>1673.4</v>
      </c>
      <c r="D34" s="25">
        <v>442.2</v>
      </c>
      <c r="E34" s="25">
        <f t="shared" si="1"/>
        <v>605</v>
      </c>
      <c r="F34" s="25">
        <v>130.1</v>
      </c>
      <c r="G34" s="25">
        <v>93</v>
      </c>
      <c r="H34" s="25">
        <v>15.8</v>
      </c>
      <c r="I34" s="25"/>
      <c r="J34" s="25"/>
      <c r="K34" s="25">
        <v>366.1</v>
      </c>
      <c r="L34" s="26">
        <v>149.28388</v>
      </c>
      <c r="M34" s="24" t="s">
        <v>57</v>
      </c>
      <c r="N34" s="25"/>
      <c r="O34" s="25">
        <v>500</v>
      </c>
      <c r="P34" s="27"/>
      <c r="Q34" s="28">
        <v>250</v>
      </c>
      <c r="R34" s="28">
        <v>4934</v>
      </c>
      <c r="S34" s="28">
        <v>314.3</v>
      </c>
      <c r="T34" s="28">
        <v>899.2</v>
      </c>
      <c r="U34" s="28"/>
      <c r="V34" s="29">
        <f t="shared" si="0"/>
        <v>11989.98388</v>
      </c>
      <c r="W34" s="20">
        <f t="shared" si="2"/>
        <v>5184</v>
      </c>
      <c r="X34" s="20">
        <f t="shared" si="3"/>
        <v>500</v>
      </c>
      <c r="Y34" s="21">
        <f t="shared" si="4"/>
        <v>1213.5</v>
      </c>
      <c r="Z34" s="21">
        <f t="shared" si="5"/>
        <v>4943.2</v>
      </c>
      <c r="AA34" s="22">
        <v>16901.2</v>
      </c>
      <c r="AB34" s="22">
        <f t="shared" si="6"/>
        <v>18114.7</v>
      </c>
      <c r="AC34" s="22"/>
      <c r="AD34" s="22"/>
      <c r="AE34" s="22"/>
      <c r="AF34" s="22"/>
      <c r="AG34" s="22"/>
      <c r="AH34" s="22"/>
      <c r="AI34" s="22"/>
      <c r="AJ34" s="22"/>
      <c r="AK34" s="22"/>
      <c r="AL34" s="22"/>
      <c r="AM34" s="22"/>
      <c r="AN34" s="22"/>
      <c r="AO34" s="22"/>
      <c r="AP34" s="22"/>
      <c r="AQ34" s="22"/>
      <c r="AR34" s="22"/>
      <c r="AS34" s="22"/>
      <c r="AT34" s="22"/>
      <c r="AU34" s="22"/>
      <c r="AV34" s="22"/>
      <c r="AW34" s="22"/>
    </row>
    <row r="35" spans="1:49" s="23" customFormat="1" ht="15">
      <c r="A35" s="24" t="s">
        <v>58</v>
      </c>
      <c r="B35" s="25">
        <v>376.9</v>
      </c>
      <c r="C35" s="15">
        <v>972.9</v>
      </c>
      <c r="D35" s="25">
        <v>0</v>
      </c>
      <c r="E35" s="25">
        <f t="shared" si="1"/>
        <v>65.6</v>
      </c>
      <c r="F35" s="25">
        <v>21.3</v>
      </c>
      <c r="G35" s="25">
        <v>12.1</v>
      </c>
      <c r="H35" s="25">
        <v>0</v>
      </c>
      <c r="I35" s="25"/>
      <c r="J35" s="25"/>
      <c r="K35" s="25">
        <v>32.2</v>
      </c>
      <c r="L35" s="26">
        <v>6.8</v>
      </c>
      <c r="M35" s="24" t="s">
        <v>58</v>
      </c>
      <c r="N35" s="25"/>
      <c r="O35" s="25"/>
      <c r="P35" s="27">
        <v>150</v>
      </c>
      <c r="Q35" s="28"/>
      <c r="R35" s="28"/>
      <c r="S35" s="28">
        <v>419.4</v>
      </c>
      <c r="T35" s="28">
        <v>204.5</v>
      </c>
      <c r="U35" s="28"/>
      <c r="V35" s="29">
        <f t="shared" si="0"/>
        <v>2196.1</v>
      </c>
      <c r="W35" s="20">
        <f t="shared" si="2"/>
        <v>0</v>
      </c>
      <c r="X35" s="20">
        <f t="shared" si="3"/>
        <v>150</v>
      </c>
      <c r="Y35" s="21">
        <f t="shared" si="4"/>
        <v>623.9</v>
      </c>
      <c r="Z35" s="21">
        <f t="shared" si="5"/>
        <v>1415.3999999999999</v>
      </c>
      <c r="AA35" s="22">
        <v>0</v>
      </c>
      <c r="AB35" s="22">
        <f t="shared" si="6"/>
        <v>623.9</v>
      </c>
      <c r="AC35" s="22"/>
      <c r="AD35" s="22"/>
      <c r="AE35" s="22"/>
      <c r="AF35" s="22"/>
      <c r="AG35" s="22"/>
      <c r="AH35" s="22"/>
      <c r="AI35" s="22"/>
      <c r="AJ35" s="22"/>
      <c r="AK35" s="22"/>
      <c r="AL35" s="22"/>
      <c r="AM35" s="22"/>
      <c r="AN35" s="22"/>
      <c r="AO35" s="22"/>
      <c r="AP35" s="22"/>
      <c r="AQ35" s="22"/>
      <c r="AR35" s="22"/>
      <c r="AS35" s="22"/>
      <c r="AT35" s="22"/>
      <c r="AU35" s="22"/>
      <c r="AV35" s="22"/>
      <c r="AW35" s="22"/>
    </row>
    <row r="36" spans="1:49" s="23" customFormat="1" ht="15">
      <c r="A36" s="24" t="s">
        <v>59</v>
      </c>
      <c r="B36" s="25">
        <v>2454.3</v>
      </c>
      <c r="C36" s="15">
        <v>6642.4</v>
      </c>
      <c r="D36" s="25">
        <v>543</v>
      </c>
      <c r="E36" s="25">
        <f t="shared" si="1"/>
        <v>1529.7</v>
      </c>
      <c r="F36" s="25">
        <v>1021</v>
      </c>
      <c r="G36" s="25">
        <v>172.8</v>
      </c>
      <c r="H36" s="25">
        <v>2.9</v>
      </c>
      <c r="I36" s="25"/>
      <c r="J36" s="25"/>
      <c r="K36" s="25">
        <v>333</v>
      </c>
      <c r="L36" s="26">
        <v>142.2</v>
      </c>
      <c r="M36" s="24" t="s">
        <v>59</v>
      </c>
      <c r="N36" s="25"/>
      <c r="O36" s="25">
        <v>6050</v>
      </c>
      <c r="P36" s="27"/>
      <c r="Q36" s="28">
        <v>200</v>
      </c>
      <c r="R36" s="28">
        <v>350</v>
      </c>
      <c r="S36" s="28">
        <v>384.2</v>
      </c>
      <c r="T36" s="28">
        <v>1199</v>
      </c>
      <c r="U36" s="28"/>
      <c r="V36" s="29">
        <f t="shared" si="0"/>
        <v>19494.800000000003</v>
      </c>
      <c r="W36" s="20">
        <f t="shared" si="2"/>
        <v>550</v>
      </c>
      <c r="X36" s="20">
        <f t="shared" si="3"/>
        <v>6050</v>
      </c>
      <c r="Y36" s="21">
        <f t="shared" si="4"/>
        <v>1583.2</v>
      </c>
      <c r="Z36" s="21">
        <f t="shared" si="5"/>
        <v>11169.400000000001</v>
      </c>
      <c r="AA36" s="22">
        <v>0</v>
      </c>
      <c r="AB36" s="22">
        <f t="shared" si="6"/>
        <v>1583.2</v>
      </c>
      <c r="AC36" s="22"/>
      <c r="AD36" s="22"/>
      <c r="AE36" s="22"/>
      <c r="AF36" s="22"/>
      <c r="AG36" s="22"/>
      <c r="AH36" s="22"/>
      <c r="AI36" s="22"/>
      <c r="AJ36" s="22"/>
      <c r="AK36" s="22"/>
      <c r="AL36" s="22"/>
      <c r="AM36" s="22"/>
      <c r="AN36" s="22"/>
      <c r="AO36" s="22"/>
      <c r="AP36" s="22"/>
      <c r="AQ36" s="22"/>
      <c r="AR36" s="22"/>
      <c r="AS36" s="22"/>
      <c r="AT36" s="22"/>
      <c r="AU36" s="22"/>
      <c r="AV36" s="22"/>
      <c r="AW36" s="22"/>
    </row>
    <row r="37" spans="1:49" s="23" customFormat="1" ht="15">
      <c r="A37" s="24" t="s">
        <v>60</v>
      </c>
      <c r="B37" s="25">
        <v>1571.3</v>
      </c>
      <c r="C37" s="15">
        <v>1673.5</v>
      </c>
      <c r="D37" s="25">
        <v>259.5</v>
      </c>
      <c r="E37" s="25">
        <f t="shared" si="1"/>
        <v>399.5</v>
      </c>
      <c r="F37" s="25">
        <v>102.7</v>
      </c>
      <c r="G37" s="25">
        <v>66.5</v>
      </c>
      <c r="H37" s="25">
        <v>36.6</v>
      </c>
      <c r="I37" s="25"/>
      <c r="J37" s="25"/>
      <c r="K37" s="25">
        <v>193.7</v>
      </c>
      <c r="L37" s="26">
        <v>79.7</v>
      </c>
      <c r="M37" s="24" t="s">
        <v>60</v>
      </c>
      <c r="N37" s="25"/>
      <c r="O37" s="25">
        <v>500</v>
      </c>
      <c r="P37" s="27">
        <v>250</v>
      </c>
      <c r="Q37" s="28">
        <v>200</v>
      </c>
      <c r="R37" s="28">
        <v>3126</v>
      </c>
      <c r="S37" s="28">
        <v>383.7</v>
      </c>
      <c r="T37" s="28">
        <v>755.7</v>
      </c>
      <c r="U37" s="28"/>
      <c r="V37" s="29">
        <f t="shared" si="0"/>
        <v>9198.900000000001</v>
      </c>
      <c r="W37" s="20">
        <f t="shared" si="2"/>
        <v>3326</v>
      </c>
      <c r="X37" s="20">
        <f t="shared" si="3"/>
        <v>750</v>
      </c>
      <c r="Y37" s="21">
        <f t="shared" si="4"/>
        <v>1139.4</v>
      </c>
      <c r="Z37" s="21">
        <f t="shared" si="5"/>
        <v>3903.8</v>
      </c>
      <c r="AA37" s="22">
        <v>9703</v>
      </c>
      <c r="AB37" s="22">
        <f t="shared" si="6"/>
        <v>10842.4</v>
      </c>
      <c r="AC37" s="22"/>
      <c r="AD37" s="22"/>
      <c r="AE37" s="22"/>
      <c r="AF37" s="22"/>
      <c r="AG37" s="22"/>
      <c r="AH37" s="22"/>
      <c r="AI37" s="22"/>
      <c r="AJ37" s="22"/>
      <c r="AK37" s="22"/>
      <c r="AL37" s="22"/>
      <c r="AM37" s="22"/>
      <c r="AN37" s="22"/>
      <c r="AO37" s="22"/>
      <c r="AP37" s="22"/>
      <c r="AQ37" s="22"/>
      <c r="AR37" s="22"/>
      <c r="AS37" s="22"/>
      <c r="AT37" s="22"/>
      <c r="AU37" s="22"/>
      <c r="AV37" s="22"/>
      <c r="AW37" s="22"/>
    </row>
    <row r="38" spans="1:49" s="23" customFormat="1" ht="15">
      <c r="A38" s="24" t="s">
        <v>61</v>
      </c>
      <c r="B38" s="25">
        <v>506.1</v>
      </c>
      <c r="C38" s="15">
        <v>1465.7</v>
      </c>
      <c r="D38" s="25">
        <v>324.1</v>
      </c>
      <c r="E38" s="25">
        <f t="shared" si="1"/>
        <v>1631.1999999999998</v>
      </c>
      <c r="F38" s="25">
        <v>57.3</v>
      </c>
      <c r="G38" s="25">
        <v>148.3</v>
      </c>
      <c r="H38" s="25">
        <v>12</v>
      </c>
      <c r="I38" s="25"/>
      <c r="J38" s="25">
        <v>1261</v>
      </c>
      <c r="K38" s="25">
        <v>152.6</v>
      </c>
      <c r="L38" s="26">
        <v>171.16321</v>
      </c>
      <c r="M38" s="24" t="s">
        <v>61</v>
      </c>
      <c r="N38" s="25"/>
      <c r="O38" s="25">
        <v>375</v>
      </c>
      <c r="P38" s="27"/>
      <c r="Q38" s="28"/>
      <c r="R38" s="28"/>
      <c r="S38" s="28">
        <v>433</v>
      </c>
      <c r="T38" s="28">
        <v>376.5</v>
      </c>
      <c r="U38" s="28"/>
      <c r="V38" s="29">
        <f t="shared" si="0"/>
        <v>5282.76321</v>
      </c>
      <c r="W38" s="20">
        <f t="shared" si="2"/>
        <v>0</v>
      </c>
      <c r="X38" s="20">
        <f t="shared" si="3"/>
        <v>375</v>
      </c>
      <c r="Y38" s="21">
        <f t="shared" si="4"/>
        <v>809.5</v>
      </c>
      <c r="Z38" s="21">
        <f t="shared" si="5"/>
        <v>3927.1</v>
      </c>
      <c r="AA38" s="22">
        <v>0</v>
      </c>
      <c r="AB38" s="22">
        <f t="shared" si="6"/>
        <v>809.5</v>
      </c>
      <c r="AC38" s="22"/>
      <c r="AD38" s="22"/>
      <c r="AE38" s="22"/>
      <c r="AF38" s="22"/>
      <c r="AG38" s="22"/>
      <c r="AH38" s="22"/>
      <c r="AI38" s="22"/>
      <c r="AJ38" s="22"/>
      <c r="AK38" s="22"/>
      <c r="AL38" s="22"/>
      <c r="AM38" s="22"/>
      <c r="AN38" s="22"/>
      <c r="AO38" s="22"/>
      <c r="AP38" s="22"/>
      <c r="AQ38" s="22"/>
      <c r="AR38" s="22"/>
      <c r="AS38" s="22"/>
      <c r="AT38" s="22"/>
      <c r="AU38" s="22"/>
      <c r="AV38" s="22"/>
      <c r="AW38" s="22"/>
    </row>
    <row r="39" spans="1:49" s="23" customFormat="1" ht="15">
      <c r="A39" s="24" t="s">
        <v>62</v>
      </c>
      <c r="B39" s="25">
        <v>1053.1</v>
      </c>
      <c r="C39" s="15">
        <v>575.4</v>
      </c>
      <c r="D39" s="25">
        <v>342</v>
      </c>
      <c r="E39" s="25">
        <f t="shared" si="1"/>
        <v>82.50000000000001</v>
      </c>
      <c r="F39" s="25">
        <v>24.2</v>
      </c>
      <c r="G39" s="25">
        <v>18.5</v>
      </c>
      <c r="H39" s="25">
        <v>3.7</v>
      </c>
      <c r="I39" s="25"/>
      <c r="J39" s="25"/>
      <c r="K39" s="25">
        <v>36.1</v>
      </c>
      <c r="L39" s="26">
        <v>35.95563</v>
      </c>
      <c r="M39" s="24" t="s">
        <v>62</v>
      </c>
      <c r="N39" s="25"/>
      <c r="O39" s="25"/>
      <c r="P39" s="27"/>
      <c r="Q39" s="28"/>
      <c r="R39" s="28"/>
      <c r="S39" s="28">
        <v>108.7</v>
      </c>
      <c r="T39" s="28">
        <v>282.6</v>
      </c>
      <c r="U39" s="28"/>
      <c r="V39" s="29">
        <f t="shared" si="0"/>
        <v>2480.2556299999997</v>
      </c>
      <c r="W39" s="20">
        <f t="shared" si="2"/>
        <v>0</v>
      </c>
      <c r="X39" s="20">
        <f t="shared" si="3"/>
        <v>0</v>
      </c>
      <c r="Y39" s="21">
        <f t="shared" si="4"/>
        <v>391.3</v>
      </c>
      <c r="Z39" s="21">
        <f t="shared" si="5"/>
        <v>2053</v>
      </c>
      <c r="AA39" s="22">
        <v>5447</v>
      </c>
      <c r="AB39" s="22">
        <f t="shared" si="6"/>
        <v>5838.3</v>
      </c>
      <c r="AC39" s="22"/>
      <c r="AD39" s="22"/>
      <c r="AE39" s="22"/>
      <c r="AF39" s="22"/>
      <c r="AG39" s="22"/>
      <c r="AH39" s="22"/>
      <c r="AI39" s="22"/>
      <c r="AJ39" s="22"/>
      <c r="AK39" s="22"/>
      <c r="AL39" s="22"/>
      <c r="AM39" s="22"/>
      <c r="AN39" s="22"/>
      <c r="AO39" s="22"/>
      <c r="AP39" s="22"/>
      <c r="AQ39" s="22"/>
      <c r="AR39" s="22"/>
      <c r="AS39" s="22"/>
      <c r="AT39" s="22"/>
      <c r="AU39" s="22"/>
      <c r="AV39" s="22"/>
      <c r="AW39" s="22"/>
    </row>
    <row r="40" spans="1:49" s="23" customFormat="1" ht="15">
      <c r="A40" s="24" t="s">
        <v>63</v>
      </c>
      <c r="B40" s="25">
        <v>2253.4</v>
      </c>
      <c r="C40" s="15">
        <v>3631.1</v>
      </c>
      <c r="D40" s="25">
        <v>783.6</v>
      </c>
      <c r="E40" s="25">
        <f t="shared" si="1"/>
        <v>268.29999999999995</v>
      </c>
      <c r="F40" s="25">
        <v>55.3</v>
      </c>
      <c r="G40" s="25">
        <v>119.9</v>
      </c>
      <c r="H40" s="25">
        <v>14.9</v>
      </c>
      <c r="I40" s="25"/>
      <c r="J40" s="25"/>
      <c r="K40" s="25">
        <v>78.2</v>
      </c>
      <c r="L40" s="26">
        <v>136.27225</v>
      </c>
      <c r="M40" s="24" t="s">
        <v>63</v>
      </c>
      <c r="N40" s="25"/>
      <c r="O40" s="25">
        <v>190</v>
      </c>
      <c r="P40" s="27">
        <v>455</v>
      </c>
      <c r="Q40" s="28"/>
      <c r="R40" s="28"/>
      <c r="S40" s="28">
        <v>230.4</v>
      </c>
      <c r="T40" s="28">
        <v>533.1</v>
      </c>
      <c r="U40" s="28"/>
      <c r="V40" s="29">
        <f t="shared" si="0"/>
        <v>8481.17225</v>
      </c>
      <c r="W40" s="20">
        <f t="shared" si="2"/>
        <v>0</v>
      </c>
      <c r="X40" s="20">
        <f t="shared" si="3"/>
        <v>645</v>
      </c>
      <c r="Y40" s="21">
        <f t="shared" si="4"/>
        <v>763.5</v>
      </c>
      <c r="Z40" s="21">
        <f t="shared" si="5"/>
        <v>6936.400000000001</v>
      </c>
      <c r="AA40" s="22">
        <v>9640.4</v>
      </c>
      <c r="AB40" s="22">
        <f t="shared" si="6"/>
        <v>10403.9</v>
      </c>
      <c r="AC40" s="22"/>
      <c r="AD40" s="22"/>
      <c r="AE40" s="22"/>
      <c r="AF40" s="22"/>
      <c r="AG40" s="22"/>
      <c r="AH40" s="22"/>
      <c r="AI40" s="22"/>
      <c r="AJ40" s="22"/>
      <c r="AK40" s="22"/>
      <c r="AL40" s="22"/>
      <c r="AM40" s="22"/>
      <c r="AN40" s="22"/>
      <c r="AO40" s="22"/>
      <c r="AP40" s="22"/>
      <c r="AQ40" s="22"/>
      <c r="AR40" s="22"/>
      <c r="AS40" s="22"/>
      <c r="AT40" s="22"/>
      <c r="AU40" s="22"/>
      <c r="AV40" s="22"/>
      <c r="AW40" s="22"/>
    </row>
    <row r="41" spans="1:49" s="23" customFormat="1" ht="15">
      <c r="A41" s="24" t="s">
        <v>64</v>
      </c>
      <c r="B41" s="25">
        <v>1490.4</v>
      </c>
      <c r="C41" s="15">
        <v>2388.4</v>
      </c>
      <c r="D41" s="25">
        <v>687</v>
      </c>
      <c r="E41" s="25">
        <f t="shared" si="1"/>
        <v>251.5</v>
      </c>
      <c r="F41" s="25">
        <v>61.7</v>
      </c>
      <c r="G41" s="25">
        <v>59.3</v>
      </c>
      <c r="H41" s="25">
        <v>6.6</v>
      </c>
      <c r="I41" s="25"/>
      <c r="J41" s="25"/>
      <c r="K41" s="25">
        <v>123.9</v>
      </c>
      <c r="L41" s="26">
        <v>74.48014</v>
      </c>
      <c r="M41" s="24" t="s">
        <v>64</v>
      </c>
      <c r="N41" s="25"/>
      <c r="O41" s="25">
        <v>745</v>
      </c>
      <c r="P41" s="27">
        <v>875</v>
      </c>
      <c r="Q41" s="28">
        <v>800</v>
      </c>
      <c r="R41" s="28">
        <v>1890</v>
      </c>
      <c r="S41" s="28">
        <v>573.7</v>
      </c>
      <c r="T41" s="28">
        <v>719.4</v>
      </c>
      <c r="U41" s="28"/>
      <c r="V41" s="29">
        <f t="shared" si="0"/>
        <v>10494.88014</v>
      </c>
      <c r="W41" s="20">
        <f t="shared" si="2"/>
        <v>2690</v>
      </c>
      <c r="X41" s="20">
        <f t="shared" si="3"/>
        <v>1620</v>
      </c>
      <c r="Y41" s="21">
        <f t="shared" si="4"/>
        <v>1293.1</v>
      </c>
      <c r="Z41" s="21">
        <f t="shared" si="5"/>
        <v>4817.3</v>
      </c>
      <c r="AA41" s="22">
        <v>9297.6</v>
      </c>
      <c r="AB41" s="22">
        <f t="shared" si="6"/>
        <v>10590.7</v>
      </c>
      <c r="AC41" s="22"/>
      <c r="AD41" s="22"/>
      <c r="AE41" s="22"/>
      <c r="AF41" s="22"/>
      <c r="AG41" s="22"/>
      <c r="AH41" s="22"/>
      <c r="AI41" s="22"/>
      <c r="AJ41" s="22"/>
      <c r="AK41" s="22"/>
      <c r="AL41" s="22"/>
      <c r="AM41" s="22"/>
      <c r="AN41" s="22"/>
      <c r="AO41" s="22"/>
      <c r="AP41" s="22"/>
      <c r="AQ41" s="22"/>
      <c r="AR41" s="22"/>
      <c r="AS41" s="22"/>
      <c r="AT41" s="22"/>
      <c r="AU41" s="22"/>
      <c r="AV41" s="22"/>
      <c r="AW41" s="22"/>
    </row>
    <row r="42" spans="1:49" s="23" customFormat="1" ht="15">
      <c r="A42" s="24" t="s">
        <v>65</v>
      </c>
      <c r="B42" s="25">
        <v>1955.4</v>
      </c>
      <c r="C42" s="15">
        <v>760.1</v>
      </c>
      <c r="D42" s="25">
        <v>1289</v>
      </c>
      <c r="E42" s="25">
        <f t="shared" si="1"/>
        <v>288.3</v>
      </c>
      <c r="F42" s="25">
        <v>55.4</v>
      </c>
      <c r="G42" s="25">
        <v>86.4</v>
      </c>
      <c r="H42" s="25">
        <v>28</v>
      </c>
      <c r="I42" s="25"/>
      <c r="J42" s="25"/>
      <c r="K42" s="25">
        <v>118.5</v>
      </c>
      <c r="L42" s="26">
        <v>101.65321999999999</v>
      </c>
      <c r="M42" s="24" t="s">
        <v>65</v>
      </c>
      <c r="N42" s="25"/>
      <c r="O42" s="25">
        <v>375</v>
      </c>
      <c r="P42" s="27"/>
      <c r="Q42" s="28"/>
      <c r="R42" s="28"/>
      <c r="S42" s="28">
        <v>365.4</v>
      </c>
      <c r="T42" s="28">
        <v>553.8</v>
      </c>
      <c r="U42" s="28"/>
      <c r="V42" s="29">
        <f t="shared" si="0"/>
        <v>5688.65322</v>
      </c>
      <c r="W42" s="20">
        <f t="shared" si="2"/>
        <v>0</v>
      </c>
      <c r="X42" s="20">
        <f t="shared" si="3"/>
        <v>375</v>
      </c>
      <c r="Y42" s="21">
        <f t="shared" si="4"/>
        <v>919.1999999999999</v>
      </c>
      <c r="Z42" s="21">
        <f t="shared" si="5"/>
        <v>4292.8</v>
      </c>
      <c r="AA42" s="22">
        <v>11748</v>
      </c>
      <c r="AB42" s="22">
        <f t="shared" si="6"/>
        <v>12667.2</v>
      </c>
      <c r="AC42" s="22"/>
      <c r="AD42" s="22"/>
      <c r="AE42" s="22"/>
      <c r="AF42" s="22"/>
      <c r="AG42" s="22"/>
      <c r="AH42" s="22"/>
      <c r="AI42" s="22"/>
      <c r="AJ42" s="22"/>
      <c r="AK42" s="22"/>
      <c r="AL42" s="22"/>
      <c r="AM42" s="22"/>
      <c r="AN42" s="22"/>
      <c r="AO42" s="22"/>
      <c r="AP42" s="22"/>
      <c r="AQ42" s="22"/>
      <c r="AR42" s="22"/>
      <c r="AS42" s="22"/>
      <c r="AT42" s="22"/>
      <c r="AU42" s="22"/>
      <c r="AV42" s="22"/>
      <c r="AW42" s="22"/>
    </row>
    <row r="43" spans="1:49" s="23" customFormat="1" ht="15">
      <c r="A43" s="24" t="s">
        <v>66</v>
      </c>
      <c r="B43" s="25">
        <v>2010.2</v>
      </c>
      <c r="C43" s="15">
        <v>3580.4</v>
      </c>
      <c r="D43" s="25">
        <v>1528.6</v>
      </c>
      <c r="E43" s="25">
        <f t="shared" si="1"/>
        <v>590.3000000000001</v>
      </c>
      <c r="F43" s="25">
        <v>99.2</v>
      </c>
      <c r="G43" s="25">
        <v>84.6</v>
      </c>
      <c r="H43" s="25">
        <v>24.1</v>
      </c>
      <c r="I43" s="25"/>
      <c r="J43" s="25"/>
      <c r="K43" s="25">
        <v>382.4</v>
      </c>
      <c r="L43" s="26">
        <v>40.4</v>
      </c>
      <c r="M43" s="24" t="s">
        <v>66</v>
      </c>
      <c r="N43" s="25"/>
      <c r="O43" s="25">
        <v>1900</v>
      </c>
      <c r="P43" s="27">
        <v>1062</v>
      </c>
      <c r="Q43" s="28"/>
      <c r="R43" s="28">
        <v>1200</v>
      </c>
      <c r="S43" s="28">
        <v>234</v>
      </c>
      <c r="T43" s="28">
        <v>992</v>
      </c>
      <c r="U43" s="28"/>
      <c r="V43" s="29">
        <f t="shared" si="0"/>
        <v>13137.900000000001</v>
      </c>
      <c r="W43" s="20">
        <f t="shared" si="2"/>
        <v>1200</v>
      </c>
      <c r="X43" s="20">
        <f t="shared" si="3"/>
        <v>2962</v>
      </c>
      <c r="Y43" s="21">
        <f t="shared" si="4"/>
        <v>1226</v>
      </c>
      <c r="Z43" s="21">
        <f t="shared" si="5"/>
        <v>7709.500000000001</v>
      </c>
      <c r="AA43" s="22">
        <v>8878.4</v>
      </c>
      <c r="AB43" s="22">
        <f t="shared" si="6"/>
        <v>10104.4</v>
      </c>
      <c r="AC43" s="22"/>
      <c r="AD43" s="22"/>
      <c r="AE43" s="22"/>
      <c r="AF43" s="22"/>
      <c r="AG43" s="22"/>
      <c r="AH43" s="22"/>
      <c r="AI43" s="22"/>
      <c r="AJ43" s="22"/>
      <c r="AK43" s="22"/>
      <c r="AL43" s="22"/>
      <c r="AM43" s="22"/>
      <c r="AN43" s="22"/>
      <c r="AO43" s="22"/>
      <c r="AP43" s="22"/>
      <c r="AQ43" s="22"/>
      <c r="AR43" s="22"/>
      <c r="AS43" s="22"/>
      <c r="AT43" s="22"/>
      <c r="AU43" s="22"/>
      <c r="AV43" s="22"/>
      <c r="AW43" s="22"/>
    </row>
    <row r="44" spans="1:49" s="23" customFormat="1" ht="15">
      <c r="A44" s="24" t="s">
        <v>67</v>
      </c>
      <c r="B44" s="25">
        <v>788.5</v>
      </c>
      <c r="C44" s="15">
        <v>1615.1</v>
      </c>
      <c r="D44" s="25">
        <v>361</v>
      </c>
      <c r="E44" s="25">
        <f t="shared" si="1"/>
        <v>158.8</v>
      </c>
      <c r="F44" s="25">
        <v>33.9</v>
      </c>
      <c r="G44" s="25">
        <v>43.9</v>
      </c>
      <c r="H44" s="25">
        <v>23.9</v>
      </c>
      <c r="I44" s="25"/>
      <c r="J44" s="25"/>
      <c r="K44" s="25">
        <v>57.1</v>
      </c>
      <c r="L44" s="26">
        <v>49.2</v>
      </c>
      <c r="M44" s="24" t="s">
        <v>67</v>
      </c>
      <c r="N44" s="25"/>
      <c r="O44" s="25">
        <v>400</v>
      </c>
      <c r="P44" s="27"/>
      <c r="Q44" s="28"/>
      <c r="R44" s="28"/>
      <c r="S44" s="28">
        <v>397.7</v>
      </c>
      <c r="T44" s="28">
        <v>336.8</v>
      </c>
      <c r="U44" s="28"/>
      <c r="V44" s="29">
        <f t="shared" si="0"/>
        <v>4107.099999999999</v>
      </c>
      <c r="W44" s="20">
        <f t="shared" si="2"/>
        <v>0</v>
      </c>
      <c r="X44" s="20">
        <f t="shared" si="3"/>
        <v>400</v>
      </c>
      <c r="Y44" s="21">
        <f t="shared" si="4"/>
        <v>734.5</v>
      </c>
      <c r="Z44" s="21">
        <f t="shared" si="5"/>
        <v>2923.4</v>
      </c>
      <c r="AA44" s="22">
        <v>4426</v>
      </c>
      <c r="AB44" s="22">
        <f t="shared" si="6"/>
        <v>5160.5</v>
      </c>
      <c r="AC44" s="22"/>
      <c r="AD44" s="22"/>
      <c r="AE44" s="22"/>
      <c r="AF44" s="22"/>
      <c r="AG44" s="22"/>
      <c r="AH44" s="22"/>
      <c r="AI44" s="22"/>
      <c r="AJ44" s="22"/>
      <c r="AK44" s="22"/>
      <c r="AL44" s="22"/>
      <c r="AM44" s="22"/>
      <c r="AN44" s="22"/>
      <c r="AO44" s="22"/>
      <c r="AP44" s="22"/>
      <c r="AQ44" s="22"/>
      <c r="AR44" s="22"/>
      <c r="AS44" s="22"/>
      <c r="AT44" s="22"/>
      <c r="AU44" s="22"/>
      <c r="AV44" s="22"/>
      <c r="AW44" s="22"/>
    </row>
    <row r="45" spans="1:49" s="23" customFormat="1" ht="15">
      <c r="A45" s="24" t="s">
        <v>68</v>
      </c>
      <c r="B45" s="25">
        <v>523.5</v>
      </c>
      <c r="C45" s="15">
        <v>160.6</v>
      </c>
      <c r="D45" s="25">
        <v>527.6</v>
      </c>
      <c r="E45" s="25">
        <f t="shared" si="1"/>
        <v>87.2</v>
      </c>
      <c r="F45" s="25">
        <v>25.2</v>
      </c>
      <c r="G45" s="25">
        <v>11.4</v>
      </c>
      <c r="H45" s="25">
        <v>3.3</v>
      </c>
      <c r="I45" s="25"/>
      <c r="J45" s="25"/>
      <c r="K45" s="25">
        <v>47.3</v>
      </c>
      <c r="L45" s="26">
        <v>9.82759</v>
      </c>
      <c r="M45" s="24" t="s">
        <v>68</v>
      </c>
      <c r="N45" s="25"/>
      <c r="O45" s="25">
        <v>200</v>
      </c>
      <c r="P45" s="27"/>
      <c r="Q45" s="28"/>
      <c r="R45" s="28"/>
      <c r="S45" s="28">
        <v>111.3</v>
      </c>
      <c r="T45" s="28">
        <v>197.1</v>
      </c>
      <c r="U45" s="28"/>
      <c r="V45" s="29">
        <f t="shared" si="0"/>
        <v>1817.12759</v>
      </c>
      <c r="W45" s="20">
        <f t="shared" si="2"/>
        <v>0</v>
      </c>
      <c r="X45" s="20">
        <f t="shared" si="3"/>
        <v>200</v>
      </c>
      <c r="Y45" s="21">
        <f t="shared" si="4"/>
        <v>308.4</v>
      </c>
      <c r="Z45" s="21">
        <f t="shared" si="5"/>
        <v>1298.9</v>
      </c>
      <c r="AA45" s="22">
        <v>3722.5</v>
      </c>
      <c r="AB45" s="22">
        <f t="shared" si="6"/>
        <v>4030.9</v>
      </c>
      <c r="AC45" s="22"/>
      <c r="AD45" s="22"/>
      <c r="AE45" s="22"/>
      <c r="AF45" s="22"/>
      <c r="AG45" s="22"/>
      <c r="AH45" s="22"/>
      <c r="AI45" s="22"/>
      <c r="AJ45" s="22"/>
      <c r="AK45" s="22"/>
      <c r="AL45" s="22"/>
      <c r="AM45" s="22"/>
      <c r="AN45" s="22"/>
      <c r="AO45" s="22"/>
      <c r="AP45" s="22"/>
      <c r="AQ45" s="22"/>
      <c r="AR45" s="22"/>
      <c r="AS45" s="22"/>
      <c r="AT45" s="22"/>
      <c r="AU45" s="22"/>
      <c r="AV45" s="22"/>
      <c r="AW45" s="22"/>
    </row>
    <row r="46" spans="1:49" s="23" customFormat="1" ht="15">
      <c r="A46" s="24" t="s">
        <v>69</v>
      </c>
      <c r="B46" s="25">
        <v>773.3</v>
      </c>
      <c r="C46" s="15">
        <v>1285.1</v>
      </c>
      <c r="D46" s="25">
        <v>305.6</v>
      </c>
      <c r="E46" s="25">
        <f t="shared" si="1"/>
        <v>108.1</v>
      </c>
      <c r="F46" s="25">
        <v>24.4</v>
      </c>
      <c r="G46" s="25">
        <v>20.3</v>
      </c>
      <c r="H46" s="25">
        <v>0</v>
      </c>
      <c r="I46" s="25"/>
      <c r="J46" s="25"/>
      <c r="K46" s="25">
        <v>63.4</v>
      </c>
      <c r="L46" s="26">
        <v>13.6</v>
      </c>
      <c r="M46" s="24" t="s">
        <v>69</v>
      </c>
      <c r="N46" s="25"/>
      <c r="O46" s="25">
        <v>480</v>
      </c>
      <c r="P46" s="27">
        <v>1040</v>
      </c>
      <c r="Q46" s="28"/>
      <c r="R46" s="28"/>
      <c r="S46" s="28">
        <v>993.4</v>
      </c>
      <c r="T46" s="28">
        <v>268.6</v>
      </c>
      <c r="U46" s="28"/>
      <c r="V46" s="29">
        <f t="shared" si="0"/>
        <v>5267.7</v>
      </c>
      <c r="W46" s="20">
        <f t="shared" si="2"/>
        <v>0</v>
      </c>
      <c r="X46" s="20">
        <f t="shared" si="3"/>
        <v>1520</v>
      </c>
      <c r="Y46" s="21">
        <f t="shared" si="4"/>
        <v>1262</v>
      </c>
      <c r="Z46" s="21">
        <f t="shared" si="5"/>
        <v>2472.0999999999995</v>
      </c>
      <c r="AA46" s="22">
        <v>3894.6</v>
      </c>
      <c r="AB46" s="22">
        <f t="shared" si="6"/>
        <v>5156.6</v>
      </c>
      <c r="AC46" s="22"/>
      <c r="AD46" s="22"/>
      <c r="AE46" s="22"/>
      <c r="AF46" s="22"/>
      <c r="AG46" s="22"/>
      <c r="AH46" s="22"/>
      <c r="AI46" s="22"/>
      <c r="AJ46" s="22"/>
      <c r="AK46" s="22"/>
      <c r="AL46" s="22"/>
      <c r="AM46" s="22"/>
      <c r="AN46" s="22"/>
      <c r="AO46" s="22"/>
      <c r="AP46" s="22"/>
      <c r="AQ46" s="22"/>
      <c r="AR46" s="22"/>
      <c r="AS46" s="22"/>
      <c r="AT46" s="22"/>
      <c r="AU46" s="22"/>
      <c r="AV46" s="22"/>
      <c r="AW46" s="22"/>
    </row>
    <row r="47" spans="1:49" s="23" customFormat="1" ht="15">
      <c r="A47" s="24" t="s">
        <v>70</v>
      </c>
      <c r="B47" s="25">
        <v>647.6</v>
      </c>
      <c r="C47" s="15">
        <v>283</v>
      </c>
      <c r="D47" s="25">
        <v>667.6</v>
      </c>
      <c r="E47" s="25">
        <f t="shared" si="1"/>
        <v>131.1</v>
      </c>
      <c r="F47" s="25">
        <v>39.5</v>
      </c>
      <c r="G47" s="25">
        <v>21</v>
      </c>
      <c r="H47" s="25">
        <v>5</v>
      </c>
      <c r="I47" s="25"/>
      <c r="J47" s="25"/>
      <c r="K47" s="25">
        <v>65.6</v>
      </c>
      <c r="L47" s="26">
        <v>18.6</v>
      </c>
      <c r="M47" s="24" t="s">
        <v>70</v>
      </c>
      <c r="N47" s="25"/>
      <c r="O47" s="25">
        <v>250</v>
      </c>
      <c r="P47" s="27"/>
      <c r="Q47" s="28"/>
      <c r="R47" s="28"/>
      <c r="S47" s="28">
        <v>231.8</v>
      </c>
      <c r="T47" s="28">
        <v>310.8</v>
      </c>
      <c r="U47" s="28"/>
      <c r="V47" s="29">
        <f t="shared" si="0"/>
        <v>2540.5</v>
      </c>
      <c r="W47" s="20">
        <f t="shared" si="2"/>
        <v>0</v>
      </c>
      <c r="X47" s="20">
        <f t="shared" si="3"/>
        <v>250</v>
      </c>
      <c r="Y47" s="21">
        <f t="shared" si="4"/>
        <v>542.6</v>
      </c>
      <c r="Z47" s="21">
        <f t="shared" si="5"/>
        <v>1729.3</v>
      </c>
      <c r="AA47" s="22">
        <v>7810.8</v>
      </c>
      <c r="AB47" s="22">
        <f t="shared" si="6"/>
        <v>8353.4</v>
      </c>
      <c r="AC47" s="22"/>
      <c r="AD47" s="22"/>
      <c r="AE47" s="22"/>
      <c r="AF47" s="22"/>
      <c r="AG47" s="22"/>
      <c r="AH47" s="22"/>
      <c r="AI47" s="22"/>
      <c r="AJ47" s="22"/>
      <c r="AK47" s="22"/>
      <c r="AL47" s="22"/>
      <c r="AM47" s="22"/>
      <c r="AN47" s="22"/>
      <c r="AO47" s="22"/>
      <c r="AP47" s="22"/>
      <c r="AQ47" s="22"/>
      <c r="AR47" s="22"/>
      <c r="AS47" s="22"/>
      <c r="AT47" s="22"/>
      <c r="AU47" s="22"/>
      <c r="AV47" s="22"/>
      <c r="AW47" s="22"/>
    </row>
    <row r="48" spans="1:49" s="23" customFormat="1" ht="15">
      <c r="A48" s="24" t="s">
        <v>71</v>
      </c>
      <c r="B48" s="25">
        <v>2174.6</v>
      </c>
      <c r="C48" s="15">
        <v>3432.4</v>
      </c>
      <c r="D48" s="25">
        <v>866.8</v>
      </c>
      <c r="E48" s="25">
        <f t="shared" si="1"/>
        <v>572.3</v>
      </c>
      <c r="F48" s="25">
        <v>116.1</v>
      </c>
      <c r="G48" s="25">
        <v>134.1</v>
      </c>
      <c r="H48" s="25">
        <v>13.9</v>
      </c>
      <c r="I48" s="25"/>
      <c r="J48" s="25"/>
      <c r="K48" s="25">
        <v>308.2</v>
      </c>
      <c r="L48" s="26">
        <v>163</v>
      </c>
      <c r="M48" s="24" t="s">
        <v>71</v>
      </c>
      <c r="N48" s="25"/>
      <c r="O48" s="25">
        <v>375</v>
      </c>
      <c r="P48" s="27"/>
      <c r="Q48" s="28"/>
      <c r="R48" s="28"/>
      <c r="S48" s="28">
        <v>1277.8</v>
      </c>
      <c r="T48" s="28">
        <v>1345</v>
      </c>
      <c r="U48" s="28"/>
      <c r="V48" s="29">
        <f t="shared" si="0"/>
        <v>10206.9</v>
      </c>
      <c r="W48" s="20">
        <f t="shared" si="2"/>
        <v>0</v>
      </c>
      <c r="X48" s="20">
        <f t="shared" si="3"/>
        <v>375</v>
      </c>
      <c r="Y48" s="21">
        <f t="shared" si="4"/>
        <v>2622.8</v>
      </c>
      <c r="Z48" s="21">
        <f t="shared" si="5"/>
        <v>7046.1</v>
      </c>
      <c r="AA48" s="22">
        <v>11047.5</v>
      </c>
      <c r="AB48" s="22">
        <f t="shared" si="6"/>
        <v>13670.3</v>
      </c>
      <c r="AC48" s="22"/>
      <c r="AD48" s="22"/>
      <c r="AE48" s="22"/>
      <c r="AF48" s="22"/>
      <c r="AG48" s="22"/>
      <c r="AH48" s="22"/>
      <c r="AI48" s="22"/>
      <c r="AJ48" s="22"/>
      <c r="AK48" s="22"/>
      <c r="AL48" s="22"/>
      <c r="AM48" s="22"/>
      <c r="AN48" s="22"/>
      <c r="AO48" s="22"/>
      <c r="AP48" s="22"/>
      <c r="AQ48" s="22"/>
      <c r="AR48" s="22"/>
      <c r="AS48" s="22"/>
      <c r="AT48" s="22"/>
      <c r="AU48" s="22"/>
      <c r="AV48" s="22"/>
      <c r="AW48" s="22"/>
    </row>
    <row r="49" spans="1:49" s="23" customFormat="1" ht="15">
      <c r="A49" s="24" t="s">
        <v>72</v>
      </c>
      <c r="B49" s="25">
        <v>1125.6</v>
      </c>
      <c r="C49" s="15">
        <v>1692.5</v>
      </c>
      <c r="D49" s="25">
        <v>417.5</v>
      </c>
      <c r="E49" s="25">
        <f t="shared" si="1"/>
        <v>162.6</v>
      </c>
      <c r="F49" s="25">
        <v>36.2</v>
      </c>
      <c r="G49" s="25">
        <v>50.4</v>
      </c>
      <c r="H49" s="25">
        <v>0.4</v>
      </c>
      <c r="I49" s="25"/>
      <c r="J49" s="25"/>
      <c r="K49" s="25">
        <v>75.6</v>
      </c>
      <c r="L49" s="26">
        <v>62.25787</v>
      </c>
      <c r="M49" s="24" t="s">
        <v>72</v>
      </c>
      <c r="N49" s="25"/>
      <c r="O49" s="25">
        <v>495</v>
      </c>
      <c r="P49" s="27">
        <v>380</v>
      </c>
      <c r="Q49" s="28"/>
      <c r="R49" s="28">
        <v>127</v>
      </c>
      <c r="S49" s="28">
        <v>586.6</v>
      </c>
      <c r="T49" s="28">
        <v>532</v>
      </c>
      <c r="U49" s="28"/>
      <c r="V49" s="29">
        <f t="shared" si="0"/>
        <v>5581.057870000001</v>
      </c>
      <c r="W49" s="20">
        <f t="shared" si="2"/>
        <v>127</v>
      </c>
      <c r="X49" s="20">
        <f t="shared" si="3"/>
        <v>875</v>
      </c>
      <c r="Y49" s="21">
        <f t="shared" si="4"/>
        <v>1118.6</v>
      </c>
      <c r="Z49" s="21">
        <f t="shared" si="5"/>
        <v>3398.2</v>
      </c>
      <c r="AA49" s="22">
        <v>5879.9</v>
      </c>
      <c r="AB49" s="22">
        <f t="shared" si="6"/>
        <v>6998.5</v>
      </c>
      <c r="AC49" s="22"/>
      <c r="AD49" s="22"/>
      <c r="AE49" s="22"/>
      <c r="AF49" s="22"/>
      <c r="AG49" s="22"/>
      <c r="AH49" s="22"/>
      <c r="AI49" s="22"/>
      <c r="AJ49" s="22"/>
      <c r="AK49" s="22"/>
      <c r="AL49" s="22"/>
      <c r="AM49" s="22"/>
      <c r="AN49" s="22"/>
      <c r="AO49" s="22"/>
      <c r="AP49" s="22"/>
      <c r="AQ49" s="22"/>
      <c r="AR49" s="22"/>
      <c r="AS49" s="22"/>
      <c r="AT49" s="22"/>
      <c r="AU49" s="22"/>
      <c r="AV49" s="22"/>
      <c r="AW49" s="22"/>
    </row>
    <row r="50" spans="1:49" s="23" customFormat="1" ht="15">
      <c r="A50" s="24" t="s">
        <v>73</v>
      </c>
      <c r="B50" s="25">
        <v>520.8</v>
      </c>
      <c r="C50" s="15">
        <v>1588</v>
      </c>
      <c r="D50" s="25">
        <v>426.4</v>
      </c>
      <c r="E50" s="25">
        <f t="shared" si="1"/>
        <v>201.39999999999998</v>
      </c>
      <c r="F50" s="25">
        <v>28.8</v>
      </c>
      <c r="G50" s="25">
        <v>50</v>
      </c>
      <c r="H50" s="25">
        <v>26.2</v>
      </c>
      <c r="I50" s="25"/>
      <c r="J50" s="25"/>
      <c r="K50" s="25">
        <v>96.4</v>
      </c>
      <c r="L50" s="26">
        <v>68.85019</v>
      </c>
      <c r="M50" s="24" t="s">
        <v>73</v>
      </c>
      <c r="N50" s="25"/>
      <c r="O50" s="25">
        <v>550</v>
      </c>
      <c r="P50" s="27"/>
      <c r="Q50" s="28">
        <v>700</v>
      </c>
      <c r="R50" s="28"/>
      <c r="S50" s="28">
        <v>23.2</v>
      </c>
      <c r="T50" s="28">
        <v>331.2</v>
      </c>
      <c r="U50" s="28"/>
      <c r="V50" s="29">
        <f t="shared" si="0"/>
        <v>4409.85019</v>
      </c>
      <c r="W50" s="20">
        <f t="shared" si="2"/>
        <v>700</v>
      </c>
      <c r="X50" s="20">
        <f t="shared" si="3"/>
        <v>550</v>
      </c>
      <c r="Y50" s="21">
        <f t="shared" si="4"/>
        <v>354.4</v>
      </c>
      <c r="Z50" s="21">
        <f t="shared" si="5"/>
        <v>2736.6000000000004</v>
      </c>
      <c r="AA50" s="22">
        <v>2985</v>
      </c>
      <c r="AB50" s="22">
        <f t="shared" si="6"/>
        <v>3339.4</v>
      </c>
      <c r="AC50" s="22"/>
      <c r="AD50" s="22"/>
      <c r="AE50" s="22"/>
      <c r="AF50" s="22"/>
      <c r="AG50" s="22"/>
      <c r="AH50" s="22"/>
      <c r="AI50" s="22"/>
      <c r="AJ50" s="22"/>
      <c r="AK50" s="22"/>
      <c r="AL50" s="22"/>
      <c r="AM50" s="22"/>
      <c r="AN50" s="22"/>
      <c r="AO50" s="22"/>
      <c r="AP50" s="22"/>
      <c r="AQ50" s="22"/>
      <c r="AR50" s="22"/>
      <c r="AS50" s="22"/>
      <c r="AT50" s="22"/>
      <c r="AU50" s="22"/>
      <c r="AV50" s="22"/>
      <c r="AW50" s="22"/>
    </row>
    <row r="51" spans="1:49" s="23" customFormat="1" ht="15">
      <c r="A51" s="24" t="s">
        <v>74</v>
      </c>
      <c r="B51" s="25">
        <v>695.2</v>
      </c>
      <c r="C51" s="15">
        <v>638.6</v>
      </c>
      <c r="D51" s="25">
        <v>1265.3</v>
      </c>
      <c r="E51" s="25">
        <f t="shared" si="1"/>
        <v>145.6</v>
      </c>
      <c r="F51" s="25">
        <v>43.8</v>
      </c>
      <c r="G51" s="25">
        <v>16.5</v>
      </c>
      <c r="H51" s="25">
        <v>3.4</v>
      </c>
      <c r="I51" s="25"/>
      <c r="J51" s="25"/>
      <c r="K51" s="25">
        <v>81.9</v>
      </c>
      <c r="L51" s="26">
        <v>18.72211</v>
      </c>
      <c r="M51" s="24" t="s">
        <v>74</v>
      </c>
      <c r="N51" s="25"/>
      <c r="O51" s="25"/>
      <c r="P51" s="27"/>
      <c r="Q51" s="28"/>
      <c r="R51" s="28"/>
      <c r="S51" s="28">
        <v>146.8</v>
      </c>
      <c r="T51" s="28">
        <v>405.4</v>
      </c>
      <c r="U51" s="28"/>
      <c r="V51" s="29">
        <f t="shared" si="0"/>
        <v>3315.6221100000007</v>
      </c>
      <c r="W51" s="20">
        <f t="shared" si="2"/>
        <v>0</v>
      </c>
      <c r="X51" s="20">
        <f t="shared" si="3"/>
        <v>0</v>
      </c>
      <c r="Y51" s="21">
        <f t="shared" si="4"/>
        <v>552.2</v>
      </c>
      <c r="Z51" s="21">
        <f t="shared" si="5"/>
        <v>2744.7000000000003</v>
      </c>
      <c r="AA51" s="22">
        <v>6997.8</v>
      </c>
      <c r="AB51" s="22">
        <f t="shared" si="6"/>
        <v>7550</v>
      </c>
      <c r="AC51" s="22"/>
      <c r="AD51" s="22"/>
      <c r="AE51" s="22"/>
      <c r="AF51" s="22"/>
      <c r="AG51" s="22"/>
      <c r="AH51" s="22"/>
      <c r="AI51" s="22"/>
      <c r="AJ51" s="22"/>
      <c r="AK51" s="22"/>
      <c r="AL51" s="22"/>
      <c r="AM51" s="22"/>
      <c r="AN51" s="22"/>
      <c r="AO51" s="22"/>
      <c r="AP51" s="22"/>
      <c r="AQ51" s="22"/>
      <c r="AR51" s="22"/>
      <c r="AS51" s="22"/>
      <c r="AT51" s="22"/>
      <c r="AU51" s="22"/>
      <c r="AV51" s="22"/>
      <c r="AW51" s="22"/>
    </row>
    <row r="52" spans="1:49" s="23" customFormat="1" ht="15">
      <c r="A52" s="24" t="s">
        <v>75</v>
      </c>
      <c r="B52" s="25">
        <v>1921.1</v>
      </c>
      <c r="C52" s="15">
        <v>2296.5</v>
      </c>
      <c r="D52" s="25">
        <v>688.2</v>
      </c>
      <c r="E52" s="25">
        <f t="shared" si="1"/>
        <v>324.2</v>
      </c>
      <c r="F52" s="25">
        <v>58.5</v>
      </c>
      <c r="G52" s="25">
        <v>96.6</v>
      </c>
      <c r="H52" s="25">
        <v>24.7</v>
      </c>
      <c r="I52" s="25"/>
      <c r="J52" s="25"/>
      <c r="K52" s="25">
        <v>144.4</v>
      </c>
      <c r="L52" s="26">
        <v>137.03264</v>
      </c>
      <c r="M52" s="24" t="s">
        <v>75</v>
      </c>
      <c r="N52" s="25"/>
      <c r="O52" s="25">
        <v>350</v>
      </c>
      <c r="P52" s="27">
        <v>660</v>
      </c>
      <c r="Q52" s="28"/>
      <c r="R52" s="28"/>
      <c r="S52" s="28">
        <v>50</v>
      </c>
      <c r="T52" s="28">
        <v>609</v>
      </c>
      <c r="U52" s="28"/>
      <c r="V52" s="29">
        <f t="shared" si="0"/>
        <v>7036.03264</v>
      </c>
      <c r="W52" s="20">
        <f t="shared" si="2"/>
        <v>0</v>
      </c>
      <c r="X52" s="20">
        <f t="shared" si="3"/>
        <v>1010</v>
      </c>
      <c r="Y52" s="21">
        <f t="shared" si="4"/>
        <v>659</v>
      </c>
      <c r="Z52" s="21">
        <f t="shared" si="5"/>
        <v>5230</v>
      </c>
      <c r="AA52" s="22">
        <v>6874.2</v>
      </c>
      <c r="AB52" s="22">
        <f t="shared" si="6"/>
        <v>7533.2</v>
      </c>
      <c r="AC52" s="22"/>
      <c r="AD52" s="22"/>
      <c r="AE52" s="22"/>
      <c r="AF52" s="22"/>
      <c r="AG52" s="22"/>
      <c r="AH52" s="22"/>
      <c r="AI52" s="22"/>
      <c r="AJ52" s="22"/>
      <c r="AK52" s="22"/>
      <c r="AL52" s="22"/>
      <c r="AM52" s="22"/>
      <c r="AN52" s="22"/>
      <c r="AO52" s="22"/>
      <c r="AP52" s="22"/>
      <c r="AQ52" s="22"/>
      <c r="AR52" s="22"/>
      <c r="AS52" s="22"/>
      <c r="AT52" s="22"/>
      <c r="AU52" s="22"/>
      <c r="AV52" s="22"/>
      <c r="AW52" s="22"/>
    </row>
    <row r="53" spans="1:49" s="23" customFormat="1" ht="15">
      <c r="A53" s="24" t="s">
        <v>76</v>
      </c>
      <c r="B53" s="25">
        <v>936.7</v>
      </c>
      <c r="C53" s="15">
        <v>434.1</v>
      </c>
      <c r="D53" s="25">
        <v>805.9</v>
      </c>
      <c r="E53" s="25">
        <f t="shared" si="1"/>
        <v>158.9</v>
      </c>
      <c r="F53" s="25">
        <v>37.8</v>
      </c>
      <c r="G53" s="25">
        <v>40.2</v>
      </c>
      <c r="H53" s="25">
        <v>14.4</v>
      </c>
      <c r="I53" s="25"/>
      <c r="J53" s="25"/>
      <c r="K53" s="25">
        <v>66.5</v>
      </c>
      <c r="L53" s="26">
        <v>53.02483</v>
      </c>
      <c r="M53" s="24" t="s">
        <v>76</v>
      </c>
      <c r="N53" s="25"/>
      <c r="O53" s="25">
        <v>465</v>
      </c>
      <c r="P53" s="27">
        <v>380</v>
      </c>
      <c r="Q53" s="28"/>
      <c r="R53" s="28">
        <v>1570.5</v>
      </c>
      <c r="S53" s="28">
        <v>254.7</v>
      </c>
      <c r="T53" s="28">
        <v>393.6</v>
      </c>
      <c r="U53" s="28"/>
      <c r="V53" s="29">
        <f t="shared" si="0"/>
        <v>5452.424830000001</v>
      </c>
      <c r="W53" s="20">
        <f t="shared" si="2"/>
        <v>1570.5</v>
      </c>
      <c r="X53" s="20">
        <f t="shared" si="3"/>
        <v>845</v>
      </c>
      <c r="Y53" s="21">
        <f t="shared" si="4"/>
        <v>648.3</v>
      </c>
      <c r="Z53" s="21">
        <f t="shared" si="5"/>
        <v>2335.6000000000004</v>
      </c>
      <c r="AA53" s="22">
        <v>6858.3</v>
      </c>
      <c r="AB53" s="22">
        <f t="shared" si="6"/>
        <v>7506.6</v>
      </c>
      <c r="AC53" s="22"/>
      <c r="AD53" s="22"/>
      <c r="AE53" s="22"/>
      <c r="AF53" s="22"/>
      <c r="AG53" s="22"/>
      <c r="AH53" s="22"/>
      <c r="AI53" s="22"/>
      <c r="AJ53" s="22"/>
      <c r="AK53" s="22"/>
      <c r="AL53" s="22"/>
      <c r="AM53" s="22"/>
      <c r="AN53" s="22"/>
      <c r="AO53" s="22"/>
      <c r="AP53" s="22"/>
      <c r="AQ53" s="22"/>
      <c r="AR53" s="22"/>
      <c r="AS53" s="22"/>
      <c r="AT53" s="22"/>
      <c r="AU53" s="22"/>
      <c r="AV53" s="22"/>
      <c r="AW53" s="22"/>
    </row>
    <row r="54" spans="1:49" s="23" customFormat="1" ht="15">
      <c r="A54" s="24" t="s">
        <v>77</v>
      </c>
      <c r="B54" s="25">
        <v>646.5</v>
      </c>
      <c r="C54" s="15">
        <v>253.8</v>
      </c>
      <c r="D54" s="25">
        <v>267.1</v>
      </c>
      <c r="E54" s="25">
        <f t="shared" si="1"/>
        <v>97.5</v>
      </c>
      <c r="F54" s="25">
        <v>29</v>
      </c>
      <c r="G54" s="25">
        <v>14.4</v>
      </c>
      <c r="H54" s="25">
        <v>0.1</v>
      </c>
      <c r="I54" s="25"/>
      <c r="J54" s="25"/>
      <c r="K54" s="25">
        <v>54</v>
      </c>
      <c r="L54" s="26">
        <v>19.27771</v>
      </c>
      <c r="M54" s="24" t="s">
        <v>77</v>
      </c>
      <c r="N54" s="25"/>
      <c r="O54" s="25">
        <v>300</v>
      </c>
      <c r="P54" s="27">
        <v>1680</v>
      </c>
      <c r="Q54" s="28"/>
      <c r="R54" s="28"/>
      <c r="S54" s="28">
        <v>908.3</v>
      </c>
      <c r="T54" s="28">
        <v>296</v>
      </c>
      <c r="U54" s="28"/>
      <c r="V54" s="29">
        <f t="shared" si="0"/>
        <v>4468.47771</v>
      </c>
      <c r="W54" s="20">
        <f t="shared" si="2"/>
        <v>0</v>
      </c>
      <c r="X54" s="20">
        <f t="shared" si="3"/>
        <v>1980</v>
      </c>
      <c r="Y54" s="21">
        <f t="shared" si="4"/>
        <v>1204.3</v>
      </c>
      <c r="Z54" s="21">
        <f t="shared" si="5"/>
        <v>1264.9</v>
      </c>
      <c r="AA54" s="22">
        <v>5127.5</v>
      </c>
      <c r="AB54" s="22">
        <f t="shared" si="6"/>
        <v>6331.8</v>
      </c>
      <c r="AC54" s="22"/>
      <c r="AD54" s="22"/>
      <c r="AE54" s="22"/>
      <c r="AF54" s="22"/>
      <c r="AG54" s="22"/>
      <c r="AH54" s="22"/>
      <c r="AI54" s="22"/>
      <c r="AJ54" s="22"/>
      <c r="AK54" s="22"/>
      <c r="AL54" s="22"/>
      <c r="AM54" s="22"/>
      <c r="AN54" s="22"/>
      <c r="AO54" s="22"/>
      <c r="AP54" s="22"/>
      <c r="AQ54" s="22"/>
      <c r="AR54" s="22"/>
      <c r="AS54" s="22"/>
      <c r="AT54" s="22"/>
      <c r="AU54" s="22"/>
      <c r="AV54" s="22"/>
      <c r="AW54" s="22"/>
    </row>
    <row r="55" spans="1:49" s="23" customFormat="1" ht="15">
      <c r="A55" s="24" t="s">
        <v>78</v>
      </c>
      <c r="B55" s="25">
        <v>602.3</v>
      </c>
      <c r="C55" s="15">
        <v>781.1</v>
      </c>
      <c r="D55" s="25">
        <v>431.4</v>
      </c>
      <c r="E55" s="25">
        <f>F55+G55+I55+J55+K55+H55</f>
        <v>213.9</v>
      </c>
      <c r="F55" s="25">
        <v>34.1</v>
      </c>
      <c r="G55" s="25">
        <v>26.8</v>
      </c>
      <c r="H55" s="25">
        <v>5.2</v>
      </c>
      <c r="I55" s="25"/>
      <c r="J55" s="25"/>
      <c r="K55" s="25">
        <v>147.8</v>
      </c>
      <c r="L55" s="26">
        <v>40.35877</v>
      </c>
      <c r="M55" s="24" t="s">
        <v>78</v>
      </c>
      <c r="N55" s="25"/>
      <c r="O55" s="25"/>
      <c r="P55" s="27">
        <v>155</v>
      </c>
      <c r="Q55" s="28"/>
      <c r="R55" s="28">
        <v>143.3</v>
      </c>
      <c r="S55" s="28">
        <v>310.2</v>
      </c>
      <c r="T55" s="28">
        <v>237.5</v>
      </c>
      <c r="U55" s="28"/>
      <c r="V55" s="29">
        <f t="shared" si="0"/>
        <v>2915.05877</v>
      </c>
      <c r="W55" s="20">
        <f t="shared" si="2"/>
        <v>143.3</v>
      </c>
      <c r="X55" s="20">
        <f t="shared" si="3"/>
        <v>155</v>
      </c>
      <c r="Y55" s="21">
        <f t="shared" si="4"/>
        <v>547.7</v>
      </c>
      <c r="Z55" s="21">
        <f t="shared" si="5"/>
        <v>2028.7000000000003</v>
      </c>
      <c r="AA55" s="22">
        <v>4373.8</v>
      </c>
      <c r="AB55" s="22">
        <f t="shared" si="6"/>
        <v>4921.5</v>
      </c>
      <c r="AC55" s="22"/>
      <c r="AD55" s="22"/>
      <c r="AE55" s="22"/>
      <c r="AF55" s="22"/>
      <c r="AG55" s="22"/>
      <c r="AH55" s="22"/>
      <c r="AI55" s="22"/>
      <c r="AJ55" s="22"/>
      <c r="AK55" s="22"/>
      <c r="AL55" s="22"/>
      <c r="AM55" s="22"/>
      <c r="AN55" s="22"/>
      <c r="AO55" s="22"/>
      <c r="AP55" s="22"/>
      <c r="AQ55" s="22"/>
      <c r="AR55" s="22"/>
      <c r="AS55" s="22"/>
      <c r="AT55" s="22"/>
      <c r="AU55" s="22"/>
      <c r="AV55" s="22"/>
      <c r="AW55" s="22"/>
    </row>
    <row r="56" spans="1:49" s="23" customFormat="1" ht="15.75" thickBot="1">
      <c r="A56" s="30" t="s">
        <v>79</v>
      </c>
      <c r="B56" s="31"/>
      <c r="C56" s="32"/>
      <c r="D56" s="31"/>
      <c r="E56" s="31"/>
      <c r="F56" s="31"/>
      <c r="G56" s="31"/>
      <c r="H56" s="31"/>
      <c r="I56" s="31"/>
      <c r="J56" s="31"/>
      <c r="K56" s="31"/>
      <c r="L56" s="31"/>
      <c r="M56" s="30" t="s">
        <v>79</v>
      </c>
      <c r="N56" s="31">
        <v>8802.6</v>
      </c>
      <c r="O56" s="31">
        <v>1650</v>
      </c>
      <c r="P56" s="32"/>
      <c r="Q56" s="33">
        <v>36400</v>
      </c>
      <c r="R56" s="33">
        <v>3500</v>
      </c>
      <c r="S56" s="33">
        <v>7736.1</v>
      </c>
      <c r="T56" s="33">
        <v>10031.6</v>
      </c>
      <c r="U56" s="33">
        <v>1482.5</v>
      </c>
      <c r="V56" s="34">
        <f t="shared" si="0"/>
        <v>69602.8</v>
      </c>
      <c r="W56" s="20">
        <f t="shared" si="2"/>
        <v>48702.6</v>
      </c>
      <c r="X56" s="20">
        <f t="shared" si="3"/>
        <v>1650</v>
      </c>
      <c r="Y56" s="21">
        <f t="shared" si="4"/>
        <v>17767.7</v>
      </c>
      <c r="Z56" s="21">
        <f t="shared" si="5"/>
        <v>0</v>
      </c>
      <c r="AA56" s="22"/>
      <c r="AB56" s="22">
        <f t="shared" si="6"/>
        <v>17767.7</v>
      </c>
      <c r="AC56" s="22"/>
      <c r="AD56" s="22"/>
      <c r="AE56" s="22"/>
      <c r="AF56" s="22"/>
      <c r="AG56" s="22"/>
      <c r="AH56" s="22"/>
      <c r="AI56" s="22"/>
      <c r="AJ56" s="22"/>
      <c r="AK56" s="22"/>
      <c r="AL56" s="22"/>
      <c r="AM56" s="22"/>
      <c r="AN56" s="22"/>
      <c r="AO56" s="22"/>
      <c r="AP56" s="22"/>
      <c r="AQ56" s="22"/>
      <c r="AR56" s="22"/>
      <c r="AS56" s="22"/>
      <c r="AT56" s="22"/>
      <c r="AU56" s="22"/>
      <c r="AV56" s="22"/>
      <c r="AW56" s="22"/>
    </row>
    <row r="57" spans="1:49" s="40" customFormat="1" ht="18" customHeight="1" thickBot="1">
      <c r="A57" s="35" t="s">
        <v>80</v>
      </c>
      <c r="B57" s="36">
        <f>SUM(B11:B56)</f>
        <v>93935.50000000003</v>
      </c>
      <c r="C57" s="37">
        <f aca="true" t="shared" si="7" ref="C57:N57">SUM(C11:C56)</f>
        <v>195261</v>
      </c>
      <c r="D57" s="36">
        <f t="shared" si="7"/>
        <v>21042.200000000008</v>
      </c>
      <c r="E57" s="36">
        <f t="shared" si="7"/>
        <v>65374.000000000015</v>
      </c>
      <c r="F57" s="36">
        <f t="shared" si="7"/>
        <v>37478.90000000001</v>
      </c>
      <c r="G57" s="36">
        <f t="shared" si="7"/>
        <v>9296.599999999997</v>
      </c>
      <c r="H57" s="36">
        <f t="shared" si="7"/>
        <v>1317.4000000000003</v>
      </c>
      <c r="I57" s="36">
        <f t="shared" si="7"/>
        <v>339.8</v>
      </c>
      <c r="J57" s="36">
        <f t="shared" si="7"/>
        <v>2004</v>
      </c>
      <c r="K57" s="36">
        <f t="shared" si="7"/>
        <v>14937.300000000001</v>
      </c>
      <c r="L57" s="38">
        <f t="shared" si="7"/>
        <v>9237.800000000001</v>
      </c>
      <c r="M57" s="35" t="s">
        <v>80</v>
      </c>
      <c r="N57" s="36">
        <f t="shared" si="7"/>
        <v>8802.6</v>
      </c>
      <c r="O57" s="36">
        <f>SUM(O11:O56)</f>
        <v>43616</v>
      </c>
      <c r="P57" s="36">
        <f>SUM(P11:P56)</f>
        <v>33441</v>
      </c>
      <c r="Q57" s="39">
        <f aca="true" t="shared" si="8" ref="Q57:Z57">SUM(Q11:Q56)</f>
        <v>42200</v>
      </c>
      <c r="R57" s="39">
        <f t="shared" si="8"/>
        <v>30000</v>
      </c>
      <c r="S57" s="39">
        <f>SUM(S11:S56)</f>
        <v>29135.299999999996</v>
      </c>
      <c r="T57" s="39">
        <f>SUM(T11:T56)</f>
        <v>57812.399999999994</v>
      </c>
      <c r="U57" s="39">
        <f t="shared" si="8"/>
        <v>1482.5</v>
      </c>
      <c r="V57" s="39">
        <f t="shared" si="8"/>
        <v>631340.3</v>
      </c>
      <c r="W57" s="22">
        <f t="shared" si="8"/>
        <v>81002.6</v>
      </c>
      <c r="X57" s="22">
        <f t="shared" si="8"/>
        <v>77057</v>
      </c>
      <c r="Y57" s="22">
        <f t="shared" si="8"/>
        <v>86947.7</v>
      </c>
      <c r="Z57" s="22">
        <f t="shared" si="8"/>
        <v>375612.7</v>
      </c>
      <c r="AA57" s="22">
        <f>SUM(AA11:AA56)</f>
        <v>278074</v>
      </c>
      <c r="AB57" s="22">
        <f t="shared" si="6"/>
        <v>365021.7</v>
      </c>
      <c r="AC57" s="22"/>
      <c r="AD57" s="22"/>
      <c r="AE57" s="22"/>
      <c r="AF57" s="22"/>
      <c r="AG57" s="22"/>
      <c r="AH57" s="22"/>
      <c r="AI57" s="22"/>
      <c r="AJ57" s="22"/>
      <c r="AK57" s="22"/>
      <c r="AL57" s="22"/>
      <c r="AM57" s="22"/>
      <c r="AN57" s="22"/>
      <c r="AO57" s="22"/>
      <c r="AP57" s="22"/>
      <c r="AQ57" s="22"/>
      <c r="AR57" s="22"/>
      <c r="AS57" s="22"/>
      <c r="AT57" s="22"/>
      <c r="AU57" s="22"/>
      <c r="AV57" s="22"/>
      <c r="AW57" s="22"/>
    </row>
    <row r="58" spans="19:49" ht="15">
      <c r="S58" s="41"/>
      <c r="T58" s="41"/>
      <c r="U58" s="41"/>
      <c r="V58" s="42"/>
      <c r="W58" s="42"/>
      <c r="X58" s="4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row>
    <row r="59" spans="19:49" ht="15">
      <c r="S59" s="41"/>
      <c r="T59" s="41"/>
      <c r="U59" s="41"/>
      <c r="V59" s="42"/>
      <c r="W59" s="42"/>
      <c r="X59" s="4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row>
    <row r="60" spans="19:49" ht="15">
      <c r="S60" s="41"/>
      <c r="T60" s="41"/>
      <c r="U60" s="41"/>
      <c r="V60" s="42"/>
      <c r="W60" s="42"/>
      <c r="X60" s="4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row>
    <row r="61" spans="19:49" ht="15">
      <c r="S61" s="41"/>
      <c r="T61" s="41"/>
      <c r="U61" s="41"/>
      <c r="V61" s="42"/>
      <c r="W61" s="42"/>
      <c r="X61" s="4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row>
    <row r="62" spans="19:49" ht="15">
      <c r="S62" s="41"/>
      <c r="T62" s="41"/>
      <c r="U62" s="41"/>
      <c r="V62" s="42"/>
      <c r="W62" s="42"/>
      <c r="X62" s="4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row>
    <row r="63" spans="19:49" ht="15">
      <c r="S63" s="41"/>
      <c r="T63" s="41"/>
      <c r="U63" s="41"/>
      <c r="V63" s="42"/>
      <c r="W63" s="42"/>
      <c r="X63" s="4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row>
    <row r="64" spans="19:49" ht="15">
      <c r="S64" s="41"/>
      <c r="T64" s="41"/>
      <c r="U64" s="41"/>
      <c r="V64" s="42"/>
      <c r="W64" s="42"/>
      <c r="X64" s="4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row>
    <row r="65" spans="19:49" ht="15">
      <c r="S65" s="41"/>
      <c r="T65" s="41"/>
      <c r="U65" s="41"/>
      <c r="V65" s="42"/>
      <c r="W65" s="42"/>
      <c r="X65" s="4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row>
    <row r="66" spans="19:49" ht="15">
      <c r="S66" s="41"/>
      <c r="T66" s="41"/>
      <c r="U66" s="41"/>
      <c r="V66" s="42"/>
      <c r="W66" s="42"/>
      <c r="X66" s="4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row>
    <row r="67" spans="19:49" ht="15">
      <c r="S67" s="41"/>
      <c r="T67" s="41"/>
      <c r="U67" s="41"/>
      <c r="V67" s="42"/>
      <c r="W67" s="42"/>
      <c r="X67" s="4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19:49" ht="15">
      <c r="S68" s="41"/>
      <c r="T68" s="41"/>
      <c r="U68" s="41"/>
      <c r="V68" s="42"/>
      <c r="W68" s="42"/>
      <c r="X68" s="4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row>
    <row r="69" spans="19:49" ht="15">
      <c r="S69" s="41"/>
      <c r="T69" s="41"/>
      <c r="U69" s="41"/>
      <c r="V69" s="42"/>
      <c r="W69" s="42"/>
      <c r="X69" s="4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row>
    <row r="70" spans="19:49" ht="15">
      <c r="S70" s="41"/>
      <c r="T70" s="41"/>
      <c r="U70" s="41"/>
      <c r="V70" s="42"/>
      <c r="W70" s="42"/>
      <c r="X70" s="4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row>
    <row r="71" spans="19:49" ht="15">
      <c r="S71" s="41"/>
      <c r="T71" s="41"/>
      <c r="U71" s="41"/>
      <c r="V71" s="42"/>
      <c r="W71" s="42"/>
      <c r="X71" s="4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row>
    <row r="72" spans="19:49" ht="15">
      <c r="S72" s="41"/>
      <c r="T72" s="41"/>
      <c r="U72" s="41"/>
      <c r="V72" s="42"/>
      <c r="W72" s="42"/>
      <c r="X72" s="4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19:49" ht="15">
      <c r="S73" s="41"/>
      <c r="T73" s="41"/>
      <c r="U73" s="41"/>
      <c r="V73" s="42"/>
      <c r="W73" s="42"/>
      <c r="X73" s="4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row>
    <row r="74" spans="19:49" ht="15">
      <c r="S74" s="41"/>
      <c r="T74" s="41"/>
      <c r="U74" s="41"/>
      <c r="V74" s="42"/>
      <c r="W74" s="42"/>
      <c r="X74" s="4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row>
    <row r="75" spans="19:49" ht="15">
      <c r="S75" s="41"/>
      <c r="T75" s="41"/>
      <c r="U75" s="41"/>
      <c r="V75" s="42"/>
      <c r="W75" s="42"/>
      <c r="X75" s="4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row>
    <row r="76" spans="19:49" ht="15">
      <c r="S76" s="41"/>
      <c r="T76" s="41"/>
      <c r="U76" s="41"/>
      <c r="V76" s="42"/>
      <c r="W76" s="42"/>
      <c r="X76" s="4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19:49" ht="15">
      <c r="S77" s="41"/>
      <c r="T77" s="41"/>
      <c r="U77" s="41"/>
      <c r="V77" s="42"/>
      <c r="W77" s="42"/>
      <c r="X77" s="4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19:49" ht="15">
      <c r="S78" s="41"/>
      <c r="T78" s="41"/>
      <c r="U78" s="41"/>
      <c r="V78" s="42"/>
      <c r="W78" s="42"/>
      <c r="X78" s="4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19:49" ht="15">
      <c r="S79" s="41"/>
      <c r="T79" s="41"/>
      <c r="U79" s="41"/>
      <c r="V79" s="42"/>
      <c r="W79" s="42"/>
      <c r="X79" s="4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19:49" ht="15">
      <c r="S80" s="41"/>
      <c r="T80" s="41"/>
      <c r="U80" s="41"/>
      <c r="V80" s="42"/>
      <c r="W80" s="42"/>
      <c r="X80" s="4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row r="81" spans="19:49" ht="15">
      <c r="S81" s="41"/>
      <c r="T81" s="41"/>
      <c r="U81" s="41"/>
      <c r="V81" s="42"/>
      <c r="W81" s="42"/>
      <c r="X81" s="4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row>
    <row r="82" spans="19:49" ht="15">
      <c r="S82" s="41"/>
      <c r="T82" s="41"/>
      <c r="U82" s="41"/>
      <c r="V82" s="42"/>
      <c r="W82" s="42"/>
      <c r="X82" s="4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row>
    <row r="83" spans="19:49" ht="15">
      <c r="S83" s="41"/>
      <c r="T83" s="41"/>
      <c r="U83" s="41"/>
      <c r="V83" s="42"/>
      <c r="W83" s="42"/>
      <c r="X83" s="4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19:49" ht="15">
      <c r="S84" s="41"/>
      <c r="T84" s="41"/>
      <c r="U84" s="41"/>
      <c r="V84" s="42"/>
      <c r="W84" s="42"/>
      <c r="X84" s="4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19:49" ht="15">
      <c r="S85" s="41"/>
      <c r="T85" s="41"/>
      <c r="U85" s="41"/>
      <c r="V85" s="42"/>
      <c r="W85" s="42"/>
      <c r="X85" s="4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row>
    <row r="86" spans="19:49" ht="15">
      <c r="S86" s="41"/>
      <c r="T86" s="41"/>
      <c r="U86" s="41"/>
      <c r="V86" s="42"/>
      <c r="W86" s="42"/>
      <c r="X86" s="4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row>
    <row r="87" spans="19:49" ht="15">
      <c r="S87" s="41"/>
      <c r="T87" s="41"/>
      <c r="U87" s="41"/>
      <c r="V87" s="42"/>
      <c r="W87" s="42"/>
      <c r="X87" s="4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row>
    <row r="88" spans="19:49" ht="15">
      <c r="S88" s="41"/>
      <c r="T88" s="41"/>
      <c r="U88" s="41"/>
      <c r="V88" s="42"/>
      <c r="W88" s="42"/>
      <c r="X88" s="4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row>
    <row r="89" spans="19:49" ht="15">
      <c r="S89" s="41"/>
      <c r="T89" s="41"/>
      <c r="U89" s="41"/>
      <c r="V89" s="42"/>
      <c r="W89" s="42"/>
      <c r="X89" s="4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row>
    <row r="90" spans="19:49" ht="15">
      <c r="S90" s="41"/>
      <c r="T90" s="41"/>
      <c r="U90" s="41"/>
      <c r="V90" s="42"/>
      <c r="W90" s="42"/>
      <c r="X90" s="4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row>
    <row r="91" spans="19:49" ht="15">
      <c r="S91" s="41"/>
      <c r="T91" s="41"/>
      <c r="U91" s="41"/>
      <c r="V91" s="42"/>
      <c r="W91" s="42"/>
      <c r="X91" s="4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row>
    <row r="92" spans="19:49" ht="15">
      <c r="S92" s="41"/>
      <c r="T92" s="41"/>
      <c r="U92" s="41"/>
      <c r="V92" s="42"/>
      <c r="W92" s="42"/>
      <c r="X92" s="4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19:49" ht="15">
      <c r="S93" s="41"/>
      <c r="T93" s="41"/>
      <c r="U93" s="41"/>
      <c r="V93" s="42"/>
      <c r="W93" s="42"/>
      <c r="X93" s="4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19:49" ht="15">
      <c r="S94" s="41"/>
      <c r="T94" s="41"/>
      <c r="U94" s="41"/>
      <c r="V94" s="42"/>
      <c r="W94" s="42"/>
      <c r="X94" s="4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row>
    <row r="95" spans="19:49" ht="15">
      <c r="S95" s="41"/>
      <c r="T95" s="41"/>
      <c r="U95" s="41"/>
      <c r="V95" s="42"/>
      <c r="W95" s="42"/>
      <c r="X95" s="4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19:49" ht="15">
      <c r="S96" s="41"/>
      <c r="T96" s="41"/>
      <c r="U96" s="41"/>
      <c r="V96" s="42"/>
      <c r="W96" s="42"/>
      <c r="X96" s="4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row>
    <row r="97" spans="19:49" ht="15">
      <c r="S97" s="41"/>
      <c r="T97" s="41"/>
      <c r="U97" s="41"/>
      <c r="V97" s="42"/>
      <c r="W97" s="42"/>
      <c r="X97" s="4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19:49" ht="15">
      <c r="S98" s="41"/>
      <c r="T98" s="41"/>
      <c r="U98" s="41"/>
      <c r="V98" s="42"/>
      <c r="W98" s="42"/>
      <c r="X98" s="4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19:49" ht="15">
      <c r="S99" s="41"/>
      <c r="T99" s="41"/>
      <c r="U99" s="41"/>
      <c r="V99" s="42"/>
      <c r="W99" s="42"/>
      <c r="X99" s="4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row>
    <row r="100" spans="19:49" ht="15">
      <c r="S100" s="41"/>
      <c r="T100" s="41"/>
      <c r="U100" s="41"/>
      <c r="V100" s="42"/>
      <c r="W100" s="42"/>
      <c r="X100" s="4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row>
    <row r="101" spans="19:49" ht="15">
      <c r="S101" s="41"/>
      <c r="T101" s="41"/>
      <c r="U101" s="41"/>
      <c r="V101" s="42"/>
      <c r="W101" s="42"/>
      <c r="X101" s="4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row>
    <row r="102" spans="19:49" ht="15">
      <c r="S102" s="41"/>
      <c r="T102" s="41"/>
      <c r="U102" s="41"/>
      <c r="V102" s="42"/>
      <c r="W102" s="42"/>
      <c r="X102" s="4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row>
    <row r="103" spans="19:49" ht="15">
      <c r="S103" s="41"/>
      <c r="T103" s="41"/>
      <c r="U103" s="41"/>
      <c r="V103" s="42"/>
      <c r="W103" s="42"/>
      <c r="X103" s="4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row>
    <row r="104" spans="19:49" ht="15">
      <c r="S104" s="41"/>
      <c r="T104" s="41"/>
      <c r="U104" s="41"/>
      <c r="V104" s="42"/>
      <c r="W104" s="42"/>
      <c r="X104" s="4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row>
    <row r="105" spans="19:49" ht="15">
      <c r="S105" s="41"/>
      <c r="T105" s="41"/>
      <c r="U105" s="41"/>
      <c r="V105" s="42"/>
      <c r="W105" s="42"/>
      <c r="X105" s="4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row>
    <row r="106" spans="19:49" ht="15">
      <c r="S106" s="41"/>
      <c r="T106" s="41"/>
      <c r="U106" s="41"/>
      <c r="V106" s="42"/>
      <c r="W106" s="42"/>
      <c r="X106" s="4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19:49" ht="15">
      <c r="S107" s="41"/>
      <c r="T107" s="41"/>
      <c r="U107" s="41"/>
      <c r="V107" s="42"/>
      <c r="W107" s="42"/>
      <c r="X107" s="4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19:49" ht="15">
      <c r="S108" s="41"/>
      <c r="T108" s="41"/>
      <c r="U108" s="41"/>
      <c r="V108" s="42"/>
      <c r="W108" s="42"/>
      <c r="X108" s="4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19:49" ht="15">
      <c r="S109" s="41"/>
      <c r="T109" s="41"/>
      <c r="U109" s="41"/>
      <c r="V109" s="42"/>
      <c r="W109" s="42"/>
      <c r="X109" s="4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19:49" ht="15">
      <c r="S110" s="41"/>
      <c r="T110" s="41"/>
      <c r="U110" s="41"/>
      <c r="V110" s="42"/>
      <c r="W110" s="42"/>
      <c r="X110" s="4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19:49" ht="15">
      <c r="S111" s="41"/>
      <c r="T111" s="41"/>
      <c r="U111" s="41"/>
      <c r="V111" s="42"/>
      <c r="W111" s="42"/>
      <c r="X111" s="4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19:49" ht="15">
      <c r="S112" s="41"/>
      <c r="T112" s="41"/>
      <c r="U112" s="41"/>
      <c r="V112" s="42"/>
      <c r="W112" s="42"/>
      <c r="X112" s="4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19:49" ht="15">
      <c r="S113" s="41"/>
      <c r="T113" s="41"/>
      <c r="U113" s="41"/>
      <c r="V113" s="42"/>
      <c r="W113" s="42"/>
      <c r="X113" s="4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19:49" ht="15">
      <c r="S114" s="41"/>
      <c r="T114" s="41"/>
      <c r="U114" s="41"/>
      <c r="V114" s="42"/>
      <c r="W114" s="42"/>
      <c r="X114" s="4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row>
    <row r="115" spans="19:49" ht="15">
      <c r="S115" s="41"/>
      <c r="T115" s="41"/>
      <c r="U115" s="41"/>
      <c r="V115" s="42"/>
      <c r="W115" s="42"/>
      <c r="X115" s="4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row>
    <row r="116" spans="19:49" ht="15">
      <c r="S116" s="41"/>
      <c r="T116" s="41"/>
      <c r="U116" s="41"/>
      <c r="V116" s="42"/>
      <c r="W116" s="42"/>
      <c r="X116" s="4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row>
    <row r="117" spans="19:49" ht="15">
      <c r="S117" s="41"/>
      <c r="T117" s="41"/>
      <c r="U117" s="41"/>
      <c r="V117" s="42"/>
      <c r="W117" s="42"/>
      <c r="X117" s="4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row>
    <row r="118" spans="19:49" ht="15">
      <c r="S118" s="41"/>
      <c r="T118" s="41"/>
      <c r="U118" s="41"/>
      <c r="V118" s="42"/>
      <c r="W118" s="42"/>
      <c r="X118" s="4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row>
    <row r="119" spans="19:49" ht="15">
      <c r="S119" s="41"/>
      <c r="T119" s="41"/>
      <c r="U119" s="41"/>
      <c r="V119" s="42"/>
      <c r="W119" s="42"/>
      <c r="X119" s="4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row>
    <row r="120" spans="19:49" ht="15">
      <c r="S120" s="41"/>
      <c r="T120" s="41"/>
      <c r="U120" s="41"/>
      <c r="V120" s="42"/>
      <c r="W120" s="42"/>
      <c r="X120" s="4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row>
    <row r="121" spans="19:49" ht="15">
      <c r="S121" s="41"/>
      <c r="T121" s="41"/>
      <c r="U121" s="41"/>
      <c r="V121" s="42"/>
      <c r="W121" s="42"/>
      <c r="X121" s="4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row>
    <row r="122" spans="19:49" ht="15">
      <c r="S122" s="41"/>
      <c r="T122" s="41"/>
      <c r="U122" s="41"/>
      <c r="V122" s="42"/>
      <c r="W122" s="42"/>
      <c r="X122" s="4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row>
    <row r="123" spans="19:49" ht="15">
      <c r="S123" s="41"/>
      <c r="T123" s="41"/>
      <c r="U123" s="41"/>
      <c r="V123" s="42"/>
      <c r="W123" s="42"/>
      <c r="X123" s="4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row>
    <row r="124" spans="19:49" ht="15">
      <c r="S124" s="41"/>
      <c r="T124" s="41"/>
      <c r="U124" s="41"/>
      <c r="V124" s="42"/>
      <c r="W124" s="42"/>
      <c r="X124" s="4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row>
    <row r="125" spans="19:49" ht="15">
      <c r="S125" s="41"/>
      <c r="T125" s="41"/>
      <c r="U125" s="41"/>
      <c r="V125" s="42"/>
      <c r="W125" s="42"/>
      <c r="X125" s="4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row>
    <row r="126" spans="19:49" ht="15">
      <c r="S126" s="41"/>
      <c r="T126" s="41"/>
      <c r="U126" s="41"/>
      <c r="V126" s="42"/>
      <c r="W126" s="42"/>
      <c r="X126" s="4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row>
    <row r="127" spans="19:49" ht="15">
      <c r="S127" s="41"/>
      <c r="T127" s="41"/>
      <c r="U127" s="41"/>
      <c r="V127" s="42"/>
      <c r="W127" s="42"/>
      <c r="X127" s="4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row>
    <row r="128" spans="19:49" ht="15">
      <c r="S128" s="41"/>
      <c r="T128" s="41"/>
      <c r="U128" s="41"/>
      <c r="V128" s="42"/>
      <c r="W128" s="42"/>
      <c r="X128" s="4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row>
    <row r="129" spans="19:49" ht="15">
      <c r="S129" s="41"/>
      <c r="T129" s="41"/>
      <c r="U129" s="41"/>
      <c r="V129" s="42"/>
      <c r="W129" s="42"/>
      <c r="X129" s="4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row>
    <row r="130" spans="19:49" ht="15">
      <c r="S130" s="41"/>
      <c r="T130" s="41"/>
      <c r="U130" s="41"/>
      <c r="V130" s="42"/>
      <c r="W130" s="42"/>
      <c r="X130" s="4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19:49" ht="15">
      <c r="S131" s="41"/>
      <c r="T131" s="41"/>
      <c r="U131" s="41"/>
      <c r="V131" s="42"/>
      <c r="W131" s="42"/>
      <c r="X131" s="4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19:49" ht="15">
      <c r="S132" s="41"/>
      <c r="T132" s="41"/>
      <c r="U132" s="41"/>
      <c r="V132" s="42"/>
      <c r="W132" s="42"/>
      <c r="X132" s="4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19:49" ht="15">
      <c r="S133" s="41"/>
      <c r="T133" s="41"/>
      <c r="U133" s="41"/>
      <c r="V133" s="42"/>
      <c r="W133" s="42"/>
      <c r="X133" s="4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row>
    <row r="134" spans="19:49" ht="15">
      <c r="S134" s="41"/>
      <c r="T134" s="41"/>
      <c r="U134" s="41"/>
      <c r="V134" s="42"/>
      <c r="W134" s="42"/>
      <c r="X134" s="4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19:49" ht="15">
      <c r="S135" s="41"/>
      <c r="T135" s="41"/>
      <c r="U135" s="41"/>
      <c r="V135" s="42"/>
      <c r="W135" s="42"/>
      <c r="X135" s="4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19:49" ht="15">
      <c r="S136" s="41"/>
      <c r="T136" s="41"/>
      <c r="U136" s="41"/>
      <c r="V136" s="42"/>
      <c r="W136" s="42"/>
      <c r="X136" s="4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row>
    <row r="137" spans="19:49" ht="15">
      <c r="S137" s="41"/>
      <c r="T137" s="41"/>
      <c r="U137" s="41"/>
      <c r="V137" s="42"/>
      <c r="W137" s="42"/>
      <c r="X137" s="4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19:49" ht="15">
      <c r="S138" s="41"/>
      <c r="T138" s="41"/>
      <c r="U138" s="41"/>
      <c r="V138" s="42"/>
      <c r="W138" s="42"/>
      <c r="X138" s="4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row>
    <row r="139" spans="19:49" ht="15">
      <c r="S139" s="41"/>
      <c r="T139" s="41"/>
      <c r="U139" s="41"/>
      <c r="V139" s="42"/>
      <c r="W139" s="42"/>
      <c r="X139" s="4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19:49" ht="15">
      <c r="S140" s="41"/>
      <c r="T140" s="41"/>
      <c r="U140" s="41"/>
      <c r="V140" s="42"/>
      <c r="W140" s="42"/>
      <c r="X140" s="4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19:49" ht="15">
      <c r="S141" s="41"/>
      <c r="T141" s="41"/>
      <c r="U141" s="41"/>
      <c r="V141" s="42"/>
      <c r="W141" s="42"/>
      <c r="X141" s="4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19:49" ht="15">
      <c r="S142" s="41"/>
      <c r="T142" s="41"/>
      <c r="U142" s="41"/>
      <c r="V142" s="42"/>
      <c r="W142" s="42"/>
      <c r="X142" s="4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19:49" ht="15">
      <c r="S143" s="41"/>
      <c r="T143" s="41"/>
      <c r="U143" s="41"/>
      <c r="V143" s="42"/>
      <c r="W143" s="42"/>
      <c r="X143" s="4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19:49" ht="15">
      <c r="S144" s="41"/>
      <c r="T144" s="41"/>
      <c r="U144" s="41"/>
      <c r="V144" s="42"/>
      <c r="W144" s="42"/>
      <c r="X144" s="4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19:49" ht="15">
      <c r="S145" s="41"/>
      <c r="T145" s="41"/>
      <c r="U145" s="41"/>
      <c r="V145" s="42"/>
      <c r="W145" s="42"/>
      <c r="X145" s="4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19:49" ht="15">
      <c r="S146" s="41"/>
      <c r="T146" s="41"/>
      <c r="U146" s="41"/>
      <c r="V146" s="42"/>
      <c r="W146" s="42"/>
      <c r="X146" s="4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19:49" ht="15">
      <c r="S147" s="41"/>
      <c r="T147" s="41"/>
      <c r="U147" s="41"/>
      <c r="V147" s="42"/>
      <c r="W147" s="42"/>
      <c r="X147" s="4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19:49" ht="15">
      <c r="S148" s="41"/>
      <c r="T148" s="41"/>
      <c r="U148" s="41"/>
      <c r="V148" s="42"/>
      <c r="W148" s="42"/>
      <c r="X148" s="4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19:49" ht="15">
      <c r="S149" s="41"/>
      <c r="T149" s="41"/>
      <c r="U149" s="41"/>
      <c r="V149" s="42"/>
      <c r="W149" s="42"/>
      <c r="X149" s="4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19:49" ht="15">
      <c r="S150" s="41"/>
      <c r="T150" s="41"/>
      <c r="U150" s="41"/>
      <c r="V150" s="42"/>
      <c r="W150" s="42"/>
      <c r="X150" s="4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19:49" ht="15">
      <c r="S151" s="41"/>
      <c r="T151" s="41"/>
      <c r="U151" s="41"/>
      <c r="V151" s="42"/>
      <c r="W151" s="42"/>
      <c r="X151" s="4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19:49" ht="15">
      <c r="S152" s="41"/>
      <c r="T152" s="41"/>
      <c r="U152" s="41"/>
      <c r="V152" s="42"/>
      <c r="W152" s="42"/>
      <c r="X152" s="4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19:49" ht="15">
      <c r="S153" s="41"/>
      <c r="T153" s="41"/>
      <c r="U153" s="41"/>
      <c r="V153" s="42"/>
      <c r="W153" s="42"/>
      <c r="X153" s="4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19:49" ht="15">
      <c r="S154" s="41"/>
      <c r="T154" s="41"/>
      <c r="U154" s="41"/>
      <c r="V154" s="42"/>
      <c r="W154" s="42"/>
      <c r="X154" s="4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19:49" ht="15">
      <c r="S155" s="41"/>
      <c r="T155" s="41"/>
      <c r="U155" s="41"/>
      <c r="V155" s="42"/>
      <c r="W155" s="42"/>
      <c r="X155" s="4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19:49" ht="15">
      <c r="S156" s="41"/>
      <c r="T156" s="41"/>
      <c r="U156" s="41"/>
      <c r="V156" s="42"/>
      <c r="W156" s="42"/>
      <c r="X156" s="4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19:49" ht="15">
      <c r="S157" s="41"/>
      <c r="T157" s="41"/>
      <c r="U157" s="41"/>
      <c r="V157" s="42"/>
      <c r="W157" s="42"/>
      <c r="X157" s="4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19:49" ht="15">
      <c r="S158" s="41"/>
      <c r="T158" s="41"/>
      <c r="U158" s="41"/>
      <c r="V158" s="42"/>
      <c r="W158" s="42"/>
      <c r="X158" s="4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19:49" ht="15">
      <c r="S159" s="41"/>
      <c r="T159" s="41"/>
      <c r="U159" s="41"/>
      <c r="V159" s="42"/>
      <c r="W159" s="42"/>
      <c r="X159" s="4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row>
    <row r="160" spans="19:49" ht="15">
      <c r="S160" s="41"/>
      <c r="T160" s="41"/>
      <c r="U160" s="41"/>
      <c r="V160" s="42"/>
      <c r="W160" s="42"/>
      <c r="X160" s="4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row>
    <row r="161" spans="19:49" ht="15">
      <c r="S161" s="41"/>
      <c r="T161" s="41"/>
      <c r="U161" s="41"/>
      <c r="V161" s="42"/>
      <c r="W161" s="42"/>
      <c r="X161" s="4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row>
    <row r="162" spans="19:49" ht="15">
      <c r="S162" s="41"/>
      <c r="T162" s="41"/>
      <c r="U162" s="41"/>
      <c r="V162" s="42"/>
      <c r="W162" s="42"/>
      <c r="X162" s="4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row>
    <row r="163" spans="19:49" ht="15">
      <c r="S163" s="41"/>
      <c r="T163" s="41"/>
      <c r="U163" s="41"/>
      <c r="V163" s="42"/>
      <c r="W163" s="42"/>
      <c r="X163" s="4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row>
    <row r="164" spans="19:49" ht="15">
      <c r="S164" s="41"/>
      <c r="T164" s="41"/>
      <c r="U164" s="41"/>
      <c r="V164" s="42"/>
      <c r="W164" s="42"/>
      <c r="X164" s="4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row>
    <row r="165" spans="19:49" ht="15">
      <c r="S165" s="41"/>
      <c r="T165" s="41"/>
      <c r="U165" s="41"/>
      <c r="V165" s="42"/>
      <c r="W165" s="42"/>
      <c r="X165" s="4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row>
    <row r="166" spans="19:49" ht="15">
      <c r="S166" s="41"/>
      <c r="T166" s="41"/>
      <c r="U166" s="41"/>
      <c r="V166" s="42"/>
      <c r="W166" s="42"/>
      <c r="X166" s="4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row>
    <row r="167" spans="19:49" ht="15">
      <c r="S167" s="41"/>
      <c r="T167" s="41"/>
      <c r="U167" s="41"/>
      <c r="V167" s="42"/>
      <c r="W167" s="42"/>
      <c r="X167" s="4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row>
    <row r="168" spans="19:49" ht="15">
      <c r="S168" s="41"/>
      <c r="T168" s="41"/>
      <c r="U168" s="41"/>
      <c r="V168" s="42"/>
      <c r="W168" s="42"/>
      <c r="X168" s="4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row>
    <row r="169" spans="19:49" ht="15">
      <c r="S169" s="41"/>
      <c r="T169" s="41"/>
      <c r="U169" s="41"/>
      <c r="V169" s="42"/>
      <c r="W169" s="42"/>
      <c r="X169" s="4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row>
    <row r="170" spans="19:49" ht="15">
      <c r="S170" s="41"/>
      <c r="T170" s="41"/>
      <c r="U170" s="41"/>
      <c r="V170" s="42"/>
      <c r="W170" s="42"/>
      <c r="X170" s="4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row>
    <row r="171" spans="19:49" ht="15">
      <c r="S171" s="41"/>
      <c r="T171" s="41"/>
      <c r="U171" s="41"/>
      <c r="V171" s="42"/>
      <c r="W171" s="42"/>
      <c r="X171" s="4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row>
    <row r="172" spans="19:49" ht="15">
      <c r="S172" s="41"/>
      <c r="T172" s="41"/>
      <c r="U172" s="41"/>
      <c r="V172" s="42"/>
      <c r="W172" s="42"/>
      <c r="X172" s="4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row>
    <row r="173" spans="19:49" ht="15">
      <c r="S173" s="41"/>
      <c r="T173" s="41"/>
      <c r="U173" s="41"/>
      <c r="V173" s="42"/>
      <c r="W173" s="42"/>
      <c r="X173" s="4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row>
    <row r="174" spans="19:49" ht="15">
      <c r="S174" s="41"/>
      <c r="T174" s="41"/>
      <c r="U174" s="41"/>
      <c r="V174" s="42"/>
      <c r="W174" s="42"/>
      <c r="X174" s="4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row>
    <row r="175" spans="19:49" ht="15">
      <c r="S175" s="41"/>
      <c r="T175" s="41"/>
      <c r="U175" s="41"/>
      <c r="V175" s="42"/>
      <c r="W175" s="42"/>
      <c r="X175" s="4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row>
    <row r="176" spans="19:49" ht="15">
      <c r="S176" s="41"/>
      <c r="T176" s="41"/>
      <c r="U176" s="41"/>
      <c r="V176" s="42"/>
      <c r="W176" s="42"/>
      <c r="X176" s="4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row>
    <row r="177" spans="19:49" ht="15">
      <c r="S177" s="41"/>
      <c r="T177" s="41"/>
      <c r="U177" s="41"/>
      <c r="V177" s="42"/>
      <c r="W177" s="42"/>
      <c r="X177" s="4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row>
    <row r="178" spans="19:49" ht="15">
      <c r="S178" s="41"/>
      <c r="T178" s="41"/>
      <c r="U178" s="41"/>
      <c r="V178" s="42"/>
      <c r="W178" s="42"/>
      <c r="X178" s="4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row>
    <row r="179" spans="19:49" ht="15">
      <c r="S179" s="41"/>
      <c r="T179" s="41"/>
      <c r="U179" s="41"/>
      <c r="V179" s="42"/>
      <c r="W179" s="42"/>
      <c r="X179" s="4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row>
    <row r="180" spans="19:49" ht="15">
      <c r="S180" s="41"/>
      <c r="T180" s="41"/>
      <c r="U180" s="41"/>
      <c r="V180" s="42"/>
      <c r="W180" s="42"/>
      <c r="X180" s="4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row>
    <row r="181" spans="19:49" ht="15">
      <c r="S181" s="41"/>
      <c r="T181" s="41"/>
      <c r="U181" s="41"/>
      <c r="V181" s="42"/>
      <c r="W181" s="42"/>
      <c r="X181" s="4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row>
    <row r="182" spans="19:49" ht="15">
      <c r="S182" s="41"/>
      <c r="T182" s="41"/>
      <c r="U182" s="41"/>
      <c r="V182" s="42"/>
      <c r="W182" s="42"/>
      <c r="X182" s="4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row>
    <row r="183" spans="19:49" ht="15">
      <c r="S183" s="41"/>
      <c r="T183" s="41"/>
      <c r="U183" s="41"/>
      <c r="V183" s="42"/>
      <c r="W183" s="42"/>
      <c r="X183" s="4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row>
    <row r="184" spans="19:49" ht="15">
      <c r="S184" s="41"/>
      <c r="T184" s="41"/>
      <c r="U184" s="41"/>
      <c r="V184" s="42"/>
      <c r="W184" s="42"/>
      <c r="X184" s="4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row>
    <row r="185" spans="19:49" ht="15">
      <c r="S185" s="41"/>
      <c r="T185" s="41"/>
      <c r="U185" s="41"/>
      <c r="V185" s="42"/>
      <c r="W185" s="42"/>
      <c r="X185" s="4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row>
    <row r="186" spans="19:49" ht="15">
      <c r="S186" s="41"/>
      <c r="T186" s="41"/>
      <c r="U186" s="41"/>
      <c r="V186" s="42"/>
      <c r="W186" s="42"/>
      <c r="X186" s="4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row>
  </sheetData>
  <mergeCells count="25">
    <mergeCell ref="A7:A10"/>
    <mergeCell ref="B7:K7"/>
    <mergeCell ref="L7:L10"/>
    <mergeCell ref="F8:K8"/>
    <mergeCell ref="I9:J9"/>
    <mergeCell ref="K9:K10"/>
    <mergeCell ref="O8:O10"/>
    <mergeCell ref="B4:J5"/>
    <mergeCell ref="B8:B10"/>
    <mergeCell ref="C8:C9"/>
    <mergeCell ref="D8:D10"/>
    <mergeCell ref="E8:E10"/>
    <mergeCell ref="F9:F10"/>
    <mergeCell ref="G9:G10"/>
    <mergeCell ref="H9:H10"/>
    <mergeCell ref="S8:S10"/>
    <mergeCell ref="M7:M10"/>
    <mergeCell ref="N7:U7"/>
    <mergeCell ref="V7:V10"/>
    <mergeCell ref="T8:T10"/>
    <mergeCell ref="U8:U10"/>
    <mergeCell ref="P8:P10"/>
    <mergeCell ref="Q8:Q10"/>
    <mergeCell ref="R8:R10"/>
    <mergeCell ref="N8:N10"/>
  </mergeCells>
  <printOptions/>
  <pageMargins left="0.61" right="0.2" top="0.2" bottom="0.22" header="0.5" footer="0.5"/>
  <pageSetup horizontalDpi="600" verticalDpi="600" orientation="landscape" paperSize="9" scale="52"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yacenko</dc:creator>
  <cp:keywords/>
  <dc:description/>
  <cp:lastModifiedBy>yacenko</cp:lastModifiedBy>
  <cp:lastPrinted>2004-10-04T07:18:31Z</cp:lastPrinted>
  <dcterms:created xsi:type="dcterms:W3CDTF">2004-10-01T07:19:43Z</dcterms:created>
  <dcterms:modified xsi:type="dcterms:W3CDTF">2004-10-04T10:12:29Z</dcterms:modified>
  <cp:category/>
  <cp:version/>
  <cp:contentType/>
  <cp:contentStatus/>
</cp:coreProperties>
</file>