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firstSheet="2" activeTab="3"/>
  </bookViews>
  <sheets>
    <sheet name="Лист2" sheetId="1" r:id="rId1"/>
    <sheet name="Лист1" sheetId="2" r:id="rId2"/>
    <sheet name="Сводная" sheetId="3" r:id="rId3"/>
    <sheet name="заходи 2011-201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<sst xmlns="http://schemas.openxmlformats.org/spreadsheetml/2006/main" count="620" uniqueCount="208">
  <si>
    <t>Заходи</t>
  </si>
  <si>
    <t>Строки виконання</t>
  </si>
  <si>
    <t>Державний бюджет</t>
  </si>
  <si>
    <t>Місцевий бюджет</t>
  </si>
  <si>
    <t>І. ОХОРОНА І РАЦІОНАЛЬНЕ ВИКОРИСТАННЯ ДЖЕРЕЛ ПИТНОГО ВОДОПОСТАЧАННЯ</t>
  </si>
  <si>
    <t>ІІ.ІІ. РОЗВИТОК СИСТЕМИ ВОДОВІДВЕДЕННЯ</t>
  </si>
  <si>
    <t>м. Краматорськ</t>
  </si>
  <si>
    <t>м. Авдіївка</t>
  </si>
  <si>
    <t>Амросіївський район</t>
  </si>
  <si>
    <t>Артемівський район</t>
  </si>
  <si>
    <t>2011-2014</t>
  </si>
  <si>
    <t>2011-2012</t>
  </si>
  <si>
    <t>Володарський район</t>
  </si>
  <si>
    <t>м. Горлівка</t>
  </si>
  <si>
    <t>м. Дебальцеве</t>
  </si>
  <si>
    <t>м.Дзержинськ</t>
  </si>
  <si>
    <t>м. Дзержинськ</t>
  </si>
  <si>
    <t>Добропільский район</t>
  </si>
  <si>
    <t>м. Добропілля</t>
  </si>
  <si>
    <t xml:space="preserve">м. Докучаєвськ </t>
  </si>
  <si>
    <t>м. Дружківка</t>
  </si>
  <si>
    <t>м. Єнакієве</t>
  </si>
  <si>
    <t>м. Жданівка</t>
  </si>
  <si>
    <t>м. Кіровське</t>
  </si>
  <si>
    <t>Костянтиніський район</t>
  </si>
  <si>
    <t>м. Красний Лиман</t>
  </si>
  <si>
    <t>Красноармійський район</t>
  </si>
  <si>
    <t>м. Макіївка</t>
  </si>
  <si>
    <t>м. Маріуполь</t>
  </si>
  <si>
    <t>Новоазовський район</t>
  </si>
  <si>
    <t>Олександрівський район</t>
  </si>
  <si>
    <t>м. Селидове</t>
  </si>
  <si>
    <t>м.Слов'янськ</t>
  </si>
  <si>
    <t>м. Сніжне</t>
  </si>
  <si>
    <t xml:space="preserve"> м. Торез</t>
  </si>
  <si>
    <t>м. Торез</t>
  </si>
  <si>
    <t>м. Ясинувата</t>
  </si>
  <si>
    <t>2011-2013</t>
  </si>
  <si>
    <t>Всього по розділу І</t>
  </si>
  <si>
    <t>Ясинуватський район</t>
  </si>
  <si>
    <t>Шахтарський район</t>
  </si>
  <si>
    <t>Першотравневий район</t>
  </si>
  <si>
    <t>Волноваський район</t>
  </si>
  <si>
    <t>Мар'їнський район</t>
  </si>
  <si>
    <t>Тельманівський район</t>
  </si>
  <si>
    <t>м. Костянтинівка</t>
  </si>
  <si>
    <t>м. Димитров</t>
  </si>
  <si>
    <t>Старобешівський район</t>
  </si>
  <si>
    <t>Великоновосілківський район</t>
  </si>
  <si>
    <t>ВСЬОГО по розділу ІІ</t>
  </si>
  <si>
    <t>м. Красний Лиман та сільські населені пункти</t>
  </si>
  <si>
    <t>Всього по підрозділу ІІ.ІІ.3</t>
  </si>
  <si>
    <t>Разом</t>
  </si>
  <si>
    <t>ВСЬОГО по програмі</t>
  </si>
  <si>
    <t xml:space="preserve">Будівництво мереж водовідведення  </t>
  </si>
  <si>
    <t>Реконструкція мереж водовідведення</t>
  </si>
  <si>
    <t>Капітальний ремонт мереж водовідведення</t>
  </si>
  <si>
    <t>Реконструкція каналізаційних очисних споруд (з заміною обладнання)</t>
  </si>
  <si>
    <t>Будівництво каналізаційних очисних споруд</t>
  </si>
  <si>
    <t>Реконструкція каналізаційних насосних станцій (з заміною обладнання)</t>
  </si>
  <si>
    <t>Всього по підрозділу ІІ.ІІ.2</t>
  </si>
  <si>
    <t>II.II.2. КАНАЛІЗАЦІЙНІ ОЧИСНІ СПОРУДИ</t>
  </si>
  <si>
    <t>Всього по підрозділу ІІ.ІІ.1</t>
  </si>
  <si>
    <t>II.II.1. КАНАЛІЗАЦІЙНІ НАСОСНІ СТАНЦІЇ</t>
  </si>
  <si>
    <t>у тому числі:</t>
  </si>
  <si>
    <t>Всього по розділу ІІ.ІІ:</t>
  </si>
  <si>
    <t xml:space="preserve">Тельманівський район - будівництво свердловин </t>
  </si>
  <si>
    <t>Мар'їнський  район</t>
  </si>
  <si>
    <t xml:space="preserve">м. Ясинувата - оптимізація системи водопостачання  </t>
  </si>
  <si>
    <t>ІІ.ІІ.3. МЕРЕЖІ ВОДОВІДВЕДЕННЯ</t>
  </si>
  <si>
    <t>II.I.2 ПОЛІПШЕННЯ ЯКОСТІ ВОДИ</t>
  </si>
  <si>
    <t>II.I.3. МЕРЕЖІ ВОДОПОСТАЧАННЯ</t>
  </si>
  <si>
    <t>Всього по підрозділу ІІ.І.3</t>
  </si>
  <si>
    <t>Будівництво мереж водопостачання</t>
  </si>
  <si>
    <t>Реконструкція мереж водопостачання</t>
  </si>
  <si>
    <t>Капітальний ремонт мереж водопостачання</t>
  </si>
  <si>
    <t>Будівництво систем питного водопостачання:</t>
  </si>
  <si>
    <t>Всього по підрозділу ІІ.І.4.</t>
  </si>
  <si>
    <t>ІІ.І.4. СИСТЕМИ ПИТНОГО ВОДОПОСТАЧАННЯ</t>
  </si>
  <si>
    <t>Всього по підрозділу ІІ.І.2</t>
  </si>
  <si>
    <t>Технічне переоснащення фільтрувальних станцій</t>
  </si>
  <si>
    <t>Впровадження технологій підготовки питної води</t>
  </si>
  <si>
    <t>Всього по підрозділу ІІ.І.1</t>
  </si>
  <si>
    <t xml:space="preserve">Реконструкція водопровідних насосних станцій та водопровідних вузлів (з заміною обладнання)  </t>
  </si>
  <si>
    <t>ІІ.І.1 . СПОРУДИ ВОДОПОСТАЧАННЯ</t>
  </si>
  <si>
    <t>ІІ.І. РОЗВИТОК СИСТЕМИ ВОДОПОСТАЧАННЯ</t>
  </si>
  <si>
    <t>Всього по розділу ІІ.І:</t>
  </si>
  <si>
    <t>Впровадження енергозберегаючого обладнання на об'єктах водопровідного господарства</t>
  </si>
  <si>
    <t>Поліпшення стану зон санітарної охорони джерел водопостачання</t>
  </si>
  <si>
    <t>Благоустрій водоохоронних зон та прибрежних захисних смуг водних об'єктів</t>
  </si>
  <si>
    <t>Укріплення берегів річок і водосховищ</t>
  </si>
  <si>
    <t xml:space="preserve">Красноармійський район - розчищення русел річок і дна водосховищ </t>
  </si>
  <si>
    <t>м. Артемівськ</t>
  </si>
  <si>
    <t>м. Харцизьк</t>
  </si>
  <si>
    <t>м. Слов'янськ</t>
  </si>
  <si>
    <t>м. Вугледар</t>
  </si>
  <si>
    <t>м. Красноармійськ</t>
  </si>
  <si>
    <t>м. Новогродівка</t>
  </si>
  <si>
    <t>м. Шахтарськ</t>
  </si>
  <si>
    <t>м. Докучаєвськ</t>
  </si>
  <si>
    <t>м. Донецьк</t>
  </si>
  <si>
    <t>м. Красний Лиман (сільські населені пункти)</t>
  </si>
  <si>
    <t xml:space="preserve">Артемівський район - реконструкція джерел питного водопостачання </t>
  </si>
  <si>
    <t>м.Селидове</t>
  </si>
  <si>
    <t xml:space="preserve">Мар'їнський район - реконструкція каналізаційних очисних споруд м.Красногорівка </t>
  </si>
  <si>
    <t>Слов'янський район</t>
  </si>
  <si>
    <t xml:space="preserve">Вдосконалення водозаборів з поверхневих та підземних джерел, реконструкція джерел питного водопостачання </t>
  </si>
  <si>
    <t>Відновлення роботи,  будівництво артезіанських свердловин</t>
  </si>
  <si>
    <t>ІІ. РОЗВИТОК ТА РЕКОНСТРУКЦІЯ СИСТЕМ ВОДОПОСТАЧАННЯ ТА ВОДОВІДВЕДЕННЯ</t>
  </si>
  <si>
    <t>КП "Компанія "Вода Донбасу"</t>
  </si>
  <si>
    <t>Місто, район</t>
  </si>
  <si>
    <t>Загальний обсяг коштів на 2008-2020рр., тис.грн.</t>
  </si>
  <si>
    <t>2011- 2020рр.</t>
  </si>
  <si>
    <t>Артемівськ</t>
  </si>
  <si>
    <t>Авдіївка</t>
  </si>
  <si>
    <t xml:space="preserve">Вугледар </t>
  </si>
  <si>
    <t xml:space="preserve">Горлівка </t>
  </si>
  <si>
    <t>Дебальцеве</t>
  </si>
  <si>
    <t>Дзержинськ</t>
  </si>
  <si>
    <t>Димитрів</t>
  </si>
  <si>
    <t>Добропілля</t>
  </si>
  <si>
    <t>Докучаєвськ</t>
  </si>
  <si>
    <t xml:space="preserve">Донецьк </t>
  </si>
  <si>
    <t>Дружківка</t>
  </si>
  <si>
    <t>Єнакієве</t>
  </si>
  <si>
    <t xml:space="preserve">Жданівка </t>
  </si>
  <si>
    <t>Кіровське</t>
  </si>
  <si>
    <t>Костянтинівка</t>
  </si>
  <si>
    <t xml:space="preserve">Краматорськ </t>
  </si>
  <si>
    <t>Красний Лиман</t>
  </si>
  <si>
    <t>м.Красний Лиман (сільські населені пункти)</t>
  </si>
  <si>
    <t>Красноармійськ</t>
  </si>
  <si>
    <t xml:space="preserve">Макіївка </t>
  </si>
  <si>
    <t>Маріуполь</t>
  </si>
  <si>
    <t>Новогродівка</t>
  </si>
  <si>
    <t>Селидове</t>
  </si>
  <si>
    <t>Слов'янськ</t>
  </si>
  <si>
    <t>Сніжне</t>
  </si>
  <si>
    <t>Торез</t>
  </si>
  <si>
    <t>Харцизьк</t>
  </si>
  <si>
    <t>Шахтарськ</t>
  </si>
  <si>
    <t>Ясинувата</t>
  </si>
  <si>
    <t>Амвросіївський район</t>
  </si>
  <si>
    <t>Артемівський</t>
  </si>
  <si>
    <t>Великоновоселківський</t>
  </si>
  <si>
    <t>Волноваський</t>
  </si>
  <si>
    <t>Володарський</t>
  </si>
  <si>
    <t>Добропільський</t>
  </si>
  <si>
    <t>Костянтинівський</t>
  </si>
  <si>
    <t>Красноармійський</t>
  </si>
  <si>
    <t>Мар'їнський</t>
  </si>
  <si>
    <t>Новоазовський</t>
  </si>
  <si>
    <t>Олександрівський</t>
  </si>
  <si>
    <t>Першотравневий</t>
  </si>
  <si>
    <t>Слов'янський</t>
  </si>
  <si>
    <t>Старобешевський</t>
  </si>
  <si>
    <t>Тельманівський</t>
  </si>
  <si>
    <t>Шахтарський</t>
  </si>
  <si>
    <t>Ясинуватський</t>
  </si>
  <si>
    <t>УПВЧ</t>
  </si>
  <si>
    <t>ВСЬОГО ПО ОБЛАСТІ</t>
  </si>
  <si>
    <t>держбюджет</t>
  </si>
  <si>
    <t>місцбюджет</t>
  </si>
  <si>
    <t>кошти підпр</t>
  </si>
  <si>
    <t>ВСЬОГО</t>
  </si>
  <si>
    <t>інші джерела</t>
  </si>
  <si>
    <t>Обсяг фінансування на один рік протягом 10 років</t>
  </si>
  <si>
    <t>Інші джерела</t>
  </si>
  <si>
    <t>2010-2011</t>
  </si>
  <si>
    <t>2010-2014</t>
  </si>
  <si>
    <t>2010, 2013-2014</t>
  </si>
  <si>
    <t>2012-2013</t>
  </si>
  <si>
    <t>2010, 2012-2013</t>
  </si>
  <si>
    <t>2010-2012</t>
  </si>
  <si>
    <t>2012-2014</t>
  </si>
  <si>
    <t>2010-2013</t>
  </si>
  <si>
    <t>2011,2013-2014</t>
  </si>
  <si>
    <t>2010,2012-2013</t>
  </si>
  <si>
    <t>2010, 2012</t>
  </si>
  <si>
    <t>2010-2011, 2013</t>
  </si>
  <si>
    <t>2011, 2013-2014</t>
  </si>
  <si>
    <t>2010, 2014</t>
  </si>
  <si>
    <t>2010, 2012-2014</t>
  </si>
  <si>
    <t>2010, 2013</t>
  </si>
  <si>
    <t>2013-2014</t>
  </si>
  <si>
    <t>2010, 2012, 2014</t>
  </si>
  <si>
    <t>2010-2012, 2014</t>
  </si>
  <si>
    <t>2011-2012, 2014</t>
  </si>
  <si>
    <t>2010-2011, 2013-2014</t>
  </si>
  <si>
    <t>2012, 2014</t>
  </si>
  <si>
    <t>2011, 2013</t>
  </si>
  <si>
    <t>2010-2011, 2012-2013</t>
  </si>
  <si>
    <t>2010- 2012</t>
  </si>
  <si>
    <t>2010,  2013-2014</t>
  </si>
  <si>
    <t>Реконструкція централізованих систем водопостачання і водовідведення з використанням енергоощадного обладнання та технологій</t>
  </si>
  <si>
    <t>2010рік</t>
  </si>
  <si>
    <t>2011рік</t>
  </si>
  <si>
    <t>2012рік</t>
  </si>
  <si>
    <t>2013рік</t>
  </si>
  <si>
    <t>2014рік</t>
  </si>
  <si>
    <t>Обсяг фінансування, тис.грн.</t>
  </si>
  <si>
    <t>2010 - 2014роки</t>
  </si>
  <si>
    <t xml:space="preserve">Мар'їнський район - господарчо-питне водопостачання м.Мар'їнка - будівництво фільтрувальної станції </t>
  </si>
  <si>
    <t>Всього 2010-2014 роки</t>
  </si>
  <si>
    <t>Всього</t>
  </si>
  <si>
    <t>У тому числі</t>
  </si>
  <si>
    <t>Заходи щодо виконання регіональної програми "Питна вода України" для населених пунктів Донецької області на 2008-2020 роки (2010-2014 роки - ІІ етап)</t>
  </si>
  <si>
    <t>Додаток 12</t>
  </si>
</sst>
</file>

<file path=xl/styles.xml><?xml version="1.0" encoding="utf-8"?>
<styleSheet xmlns="http://schemas.openxmlformats.org/spreadsheetml/2006/main">
  <numFmts count="4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г_р_н_."/>
    <numFmt numFmtId="185" formatCode="0.0"/>
    <numFmt numFmtId="186" formatCode="0.0;[Red]0.0"/>
    <numFmt numFmtId="187" formatCode="0.00;[Red]0.00"/>
    <numFmt numFmtId="188" formatCode="_(* #,##0_);_(* \(#,##0\);_(* &quot;-&quot;??_);_(@_)"/>
    <numFmt numFmtId="189" formatCode="#,##0.0_г_р_н_."/>
    <numFmt numFmtId="190" formatCode="#,##0_г_р_н_."/>
    <numFmt numFmtId="191" formatCode="_(* #,##0.0_);_(* \(#,##0.0\);_(* &quot;-&quot;??_);_(@_)"/>
    <numFmt numFmtId="192" formatCode="_-* #,##0.0_р_._-;\-* #,##0.0_р_._-;_-* &quot;-&quot;??_р_._-;_-@_-"/>
    <numFmt numFmtId="193" formatCode="_-* #,##0_р_._-;\-* #,##0_р_._-;_-* &quot;-&quot;??_р_._-;_-@_-"/>
    <numFmt numFmtId="194" formatCode="_-* #,##0.0_р_._-;\-* #,##0.0_р_._-;_-* &quot;-&quot;?_р_._-;_-@_-"/>
    <numFmt numFmtId="195" formatCode="0.000"/>
    <numFmt numFmtId="196" formatCode="0.0000"/>
    <numFmt numFmtId="197" formatCode="0;[Red]0"/>
    <numFmt numFmtId="198" formatCode="#,##0.0"/>
    <numFmt numFmtId="199" formatCode="#,##0.000_г_р_н_.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-* #,##0.0\ _г_р_н_._-;\-* #,##0.0\ _г_р_н_._-;_-* &quot;-&quot;?\ _г_р_н_._-;_-@_-"/>
  </numFmts>
  <fonts count="63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"/>
      <family val="0"/>
    </font>
    <font>
      <b/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sz val="10.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wrapText="1"/>
    </xf>
    <xf numFmtId="185" fontId="5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85" fontId="5" fillId="0" borderId="11" xfId="0" applyNumberFormat="1" applyFont="1" applyFill="1" applyBorder="1" applyAlignment="1">
      <alignment horizontal="center" wrapText="1"/>
    </xf>
    <xf numFmtId="185" fontId="5" fillId="0" borderId="12" xfId="0" applyNumberFormat="1" applyFont="1" applyFill="1" applyBorder="1" applyAlignment="1">
      <alignment horizontal="center"/>
    </xf>
    <xf numFmtId="185" fontId="5" fillId="0" borderId="12" xfId="0" applyNumberFormat="1" applyFont="1" applyFill="1" applyBorder="1" applyAlignment="1">
      <alignment horizontal="center" wrapText="1"/>
    </xf>
    <xf numFmtId="184" fontId="5" fillId="0" borderId="11" xfId="0" applyNumberFormat="1" applyFont="1" applyFill="1" applyBorder="1" applyAlignment="1">
      <alignment horizontal="left" vertical="top" wrapText="1"/>
    </xf>
    <xf numFmtId="185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184" fontId="4" fillId="0" borderId="13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/>
    </xf>
    <xf numFmtId="184" fontId="9" fillId="0" borderId="15" xfId="0" applyNumberFormat="1" applyFont="1" applyFill="1" applyBorder="1" applyAlignment="1">
      <alignment horizontal="left" vertical="top"/>
    </xf>
    <xf numFmtId="0" fontId="5" fillId="0" borderId="13" xfId="0" applyNumberFormat="1" applyFont="1" applyFill="1" applyBorder="1" applyAlignment="1">
      <alignment vertical="top" wrapText="1"/>
    </xf>
    <xf numFmtId="185" fontId="5" fillId="0" borderId="13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/>
    </xf>
    <xf numFmtId="184" fontId="4" fillId="0" borderId="13" xfId="0" applyNumberFormat="1" applyFont="1" applyFill="1" applyBorder="1" applyAlignment="1">
      <alignment vertical="top" wrapText="1"/>
    </xf>
    <xf numFmtId="184" fontId="5" fillId="0" borderId="11" xfId="0" applyNumberFormat="1" applyFont="1" applyFill="1" applyBorder="1" applyAlignment="1">
      <alignment vertical="top" wrapText="1"/>
    </xf>
    <xf numFmtId="184" fontId="4" fillId="0" borderId="16" xfId="0" applyNumberFormat="1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NumberFormat="1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vertical="top" wrapText="1"/>
    </xf>
    <xf numFmtId="184" fontId="5" fillId="0" borderId="17" xfId="0" applyNumberFormat="1" applyFont="1" applyFill="1" applyBorder="1" applyAlignment="1">
      <alignment vertical="top" wrapText="1"/>
    </xf>
    <xf numFmtId="184" fontId="4" fillId="0" borderId="17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184" fontId="5" fillId="0" borderId="11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/>
    </xf>
    <xf numFmtId="184" fontId="4" fillId="0" borderId="15" xfId="0" applyNumberFormat="1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184" fontId="5" fillId="0" borderId="11" xfId="0" applyNumberFormat="1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 vertical="top"/>
    </xf>
    <xf numFmtId="0" fontId="9" fillId="0" borderId="15" xfId="0" applyNumberFormat="1" applyFont="1" applyFill="1" applyBorder="1" applyAlignment="1">
      <alignment horizontal="left" vertical="top"/>
    </xf>
    <xf numFmtId="184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184" fontId="5" fillId="0" borderId="13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85" fontId="4" fillId="0" borderId="12" xfId="0" applyNumberFormat="1" applyFont="1" applyFill="1" applyBorder="1" applyAlignment="1">
      <alignment horizontal="center" wrapText="1"/>
    </xf>
    <xf numFmtId="185" fontId="5" fillId="0" borderId="22" xfId="0" applyNumberFormat="1" applyFont="1" applyFill="1" applyBorder="1" applyAlignment="1">
      <alignment horizontal="center"/>
    </xf>
    <xf numFmtId="185" fontId="5" fillId="0" borderId="15" xfId="0" applyNumberFormat="1" applyFont="1" applyFill="1" applyBorder="1" applyAlignment="1">
      <alignment horizontal="center"/>
    </xf>
    <xf numFmtId="185" fontId="11" fillId="0" borderId="10" xfId="0" applyNumberFormat="1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85" fontId="14" fillId="0" borderId="12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185" fontId="14" fillId="0" borderId="10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wrapText="1"/>
    </xf>
    <xf numFmtId="185" fontId="5" fillId="0" borderId="11" xfId="60" applyNumberFormat="1" applyFont="1" applyFill="1" applyBorder="1" applyAlignment="1">
      <alignment horizontal="center" wrapText="1"/>
    </xf>
    <xf numFmtId="185" fontId="12" fillId="0" borderId="11" xfId="0" applyNumberFormat="1" applyFont="1" applyFill="1" applyBorder="1" applyAlignment="1">
      <alignment horizontal="center"/>
    </xf>
    <xf numFmtId="185" fontId="14" fillId="0" borderId="23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85" fontId="5" fillId="0" borderId="23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185" fontId="12" fillId="0" borderId="12" xfId="0" applyNumberFormat="1" applyFont="1" applyBorder="1" applyAlignment="1">
      <alignment horizontal="center"/>
    </xf>
    <xf numFmtId="185" fontId="12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4" fillId="0" borderId="2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173" fontId="14" fillId="0" borderId="24" xfId="0" applyNumberFormat="1" applyFont="1" applyFill="1" applyBorder="1" applyAlignment="1">
      <alignment horizontal="center" vertical="center" wrapText="1"/>
    </xf>
    <xf numFmtId="173" fontId="14" fillId="0" borderId="12" xfId="0" applyNumberFormat="1" applyFont="1" applyFill="1" applyBorder="1" applyAlignment="1">
      <alignment horizontal="center" vertical="center" wrapText="1"/>
    </xf>
    <xf numFmtId="173" fontId="14" fillId="0" borderId="25" xfId="0" applyNumberFormat="1" applyFont="1" applyFill="1" applyBorder="1" applyAlignment="1">
      <alignment horizontal="center" vertical="center" wrapText="1"/>
    </xf>
    <xf numFmtId="173" fontId="14" fillId="0" borderId="26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85" fontId="14" fillId="0" borderId="27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85" fontId="14" fillId="33" borderId="29" xfId="0" applyNumberFormat="1" applyFont="1" applyFill="1" applyBorder="1" applyAlignment="1">
      <alignment horizontal="center"/>
    </xf>
    <xf numFmtId="185" fontId="14" fillId="33" borderId="20" xfId="0" applyNumberFormat="1" applyFont="1" applyFill="1" applyBorder="1" applyAlignment="1">
      <alignment horizontal="center"/>
    </xf>
    <xf numFmtId="2" fontId="14" fillId="33" borderId="16" xfId="0" applyNumberFormat="1" applyFont="1" applyFill="1" applyBorder="1" applyAlignment="1">
      <alignment horizontal="center"/>
    </xf>
    <xf numFmtId="2" fontId="14" fillId="33" borderId="30" xfId="0" applyNumberFormat="1" applyFont="1" applyFill="1" applyBorder="1" applyAlignment="1">
      <alignment horizontal="center"/>
    </xf>
    <xf numFmtId="185" fontId="14" fillId="33" borderId="22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185" fontId="14" fillId="33" borderId="27" xfId="0" applyNumberFormat="1" applyFont="1" applyFill="1" applyBorder="1" applyAlignment="1">
      <alignment horizontal="center"/>
    </xf>
    <xf numFmtId="185" fontId="14" fillId="33" borderId="12" xfId="0" applyNumberFormat="1" applyFont="1" applyFill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/>
    </xf>
    <xf numFmtId="185" fontId="14" fillId="33" borderId="10" xfId="0" applyNumberFormat="1" applyFont="1" applyFill="1" applyBorder="1" applyAlignment="1">
      <alignment horizontal="center"/>
    </xf>
    <xf numFmtId="185" fontId="14" fillId="0" borderId="22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85" fontId="14" fillId="0" borderId="28" xfId="0" applyNumberFormat="1" applyFont="1" applyFill="1" applyBorder="1" applyAlignment="1">
      <alignment horizontal="center"/>
    </xf>
    <xf numFmtId="185" fontId="14" fillId="0" borderId="12" xfId="0" applyNumberFormat="1" applyFont="1" applyFill="1" applyBorder="1" applyAlignment="1">
      <alignment horizontal="center"/>
    </xf>
    <xf numFmtId="185" fontId="14" fillId="33" borderId="23" xfId="0" applyNumberFormat="1" applyFont="1" applyFill="1" applyBorder="1" applyAlignment="1">
      <alignment horizontal="center"/>
    </xf>
    <xf numFmtId="185" fontId="14" fillId="33" borderId="22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185" fontId="14" fillId="33" borderId="28" xfId="0" applyNumberFormat="1" applyFont="1" applyFill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/>
    </xf>
    <xf numFmtId="185" fontId="14" fillId="33" borderId="10" xfId="0" applyNumberFormat="1" applyFont="1" applyFill="1" applyBorder="1" applyAlignment="1">
      <alignment horizontal="center"/>
    </xf>
    <xf numFmtId="185" fontId="14" fillId="33" borderId="12" xfId="0" applyNumberFormat="1" applyFont="1" applyFill="1" applyBorder="1" applyAlignment="1">
      <alignment horizontal="center"/>
    </xf>
    <xf numFmtId="185" fontId="14" fillId="33" borderId="0" xfId="0" applyNumberFormat="1" applyFont="1" applyFill="1" applyBorder="1" applyAlignment="1">
      <alignment horizontal="center"/>
    </xf>
    <xf numFmtId="185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85" fontId="5" fillId="0" borderId="15" xfId="0" applyNumberFormat="1" applyFont="1" applyFill="1" applyBorder="1" applyAlignment="1">
      <alignment horizontal="center" wrapText="1"/>
    </xf>
    <xf numFmtId="185" fontId="5" fillId="0" borderId="27" xfId="0" applyNumberFormat="1" applyFont="1" applyFill="1" applyBorder="1" applyAlignment="1">
      <alignment horizontal="center"/>
    </xf>
    <xf numFmtId="185" fontId="5" fillId="0" borderId="19" xfId="0" applyNumberFormat="1" applyFont="1" applyFill="1" applyBorder="1" applyAlignment="1">
      <alignment horizontal="center"/>
    </xf>
    <xf numFmtId="185" fontId="5" fillId="0" borderId="19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185" fontId="5" fillId="0" borderId="19" xfId="60" applyNumberFormat="1" applyFont="1" applyFill="1" applyBorder="1" applyAlignment="1">
      <alignment horizontal="center" wrapText="1"/>
    </xf>
    <xf numFmtId="185" fontId="5" fillId="0" borderId="27" xfId="0" applyNumberFormat="1" applyFont="1" applyFill="1" applyBorder="1" applyAlignment="1">
      <alignment horizontal="center" wrapText="1"/>
    </xf>
    <xf numFmtId="185" fontId="12" fillId="0" borderId="19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185" fontId="5" fillId="0" borderId="31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3" fontId="14" fillId="33" borderId="32" xfId="0" applyNumberFormat="1" applyFont="1" applyFill="1" applyBorder="1" applyAlignment="1">
      <alignment horizontal="center" vertical="center" wrapText="1"/>
    </xf>
    <xf numFmtId="173" fontId="14" fillId="0" borderId="31" xfId="0" applyNumberFormat="1" applyFont="1" applyFill="1" applyBorder="1" applyAlignment="1">
      <alignment horizontal="center" vertical="center" wrapText="1"/>
    </xf>
    <xf numFmtId="173" fontId="14" fillId="0" borderId="33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/>
    </xf>
    <xf numFmtId="173" fontId="13" fillId="0" borderId="32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185" fontId="14" fillId="35" borderId="15" xfId="0" applyNumberFormat="1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185" fontId="14" fillId="35" borderId="11" xfId="0" applyNumberFormat="1" applyFont="1" applyFill="1" applyBorder="1" applyAlignment="1">
      <alignment horizontal="center"/>
    </xf>
    <xf numFmtId="185" fontId="14" fillId="35" borderId="27" xfId="0" applyNumberFormat="1" applyFont="1" applyFill="1" applyBorder="1" applyAlignment="1">
      <alignment horizontal="center"/>
    </xf>
    <xf numFmtId="185" fontId="14" fillId="35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173" fontId="14" fillId="34" borderId="34" xfId="0" applyNumberFormat="1" applyFont="1" applyFill="1" applyBorder="1" applyAlignment="1">
      <alignment horizontal="center" vertical="center" wrapText="1"/>
    </xf>
    <xf numFmtId="173" fontId="14" fillId="34" borderId="18" xfId="0" applyNumberFormat="1" applyFont="1" applyFill="1" applyBorder="1" applyAlignment="1">
      <alignment horizontal="center" vertical="center" wrapText="1"/>
    </xf>
    <xf numFmtId="173" fontId="14" fillId="34" borderId="35" xfId="0" applyNumberFormat="1" applyFont="1" applyFill="1" applyBorder="1" applyAlignment="1">
      <alignment horizontal="center" vertical="center" wrapText="1"/>
    </xf>
    <xf numFmtId="173" fontId="14" fillId="35" borderId="34" xfId="0" applyNumberFormat="1" applyFont="1" applyFill="1" applyBorder="1" applyAlignment="1">
      <alignment horizontal="center" vertical="center" wrapText="1"/>
    </xf>
    <xf numFmtId="173" fontId="14" fillId="35" borderId="18" xfId="0" applyNumberFormat="1" applyFont="1" applyFill="1" applyBorder="1" applyAlignment="1">
      <alignment horizontal="center" vertical="center" wrapText="1"/>
    </xf>
    <xf numFmtId="173" fontId="14" fillId="35" borderId="17" xfId="0" applyNumberFormat="1" applyFont="1" applyFill="1" applyBorder="1" applyAlignment="1">
      <alignment horizontal="center" vertical="center" wrapText="1"/>
    </xf>
    <xf numFmtId="173" fontId="14" fillId="35" borderId="3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185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20" fillId="0" borderId="0" xfId="0" applyNumberFormat="1" applyFont="1" applyFill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0" fillId="0" borderId="16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29" xfId="0" applyNumberFormat="1" applyFont="1" applyFill="1" applyBorder="1" applyAlignment="1">
      <alignment horizontal="center" wrapText="1"/>
    </xf>
    <xf numFmtId="184" fontId="21" fillId="0" borderId="29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wrapText="1"/>
    </xf>
    <xf numFmtId="184" fontId="21" fillId="0" borderId="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184" fontId="20" fillId="0" borderId="29" xfId="0" applyNumberFormat="1" applyFont="1" applyFill="1" applyBorder="1" applyAlignment="1">
      <alignment horizontal="center"/>
    </xf>
    <xf numFmtId="184" fontId="3" fillId="0" borderId="13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184" fontId="3" fillId="0" borderId="17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185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29" xfId="0" applyFont="1" applyFill="1" applyBorder="1" applyAlignment="1">
      <alignment horizontal="center" wrapText="1"/>
    </xf>
    <xf numFmtId="197" fontId="3" fillId="0" borderId="1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20" fillId="0" borderId="13" xfId="0" applyNumberFormat="1" applyFont="1" applyFill="1" applyBorder="1" applyAlignment="1">
      <alignment horizontal="center" wrapText="1"/>
    </xf>
    <xf numFmtId="0" fontId="20" fillId="0" borderId="17" xfId="0" applyNumberFormat="1" applyFont="1" applyFill="1" applyBorder="1" applyAlignment="1">
      <alignment horizontal="center" wrapText="1"/>
    </xf>
    <xf numFmtId="0" fontId="3" fillId="0" borderId="37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/>
    </xf>
    <xf numFmtId="184" fontId="20" fillId="0" borderId="16" xfId="0" applyNumberFormat="1" applyFont="1" applyFill="1" applyBorder="1" applyAlignment="1">
      <alignment horizontal="center" wrapText="1"/>
    </xf>
    <xf numFmtId="184" fontId="20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5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/>
    </xf>
    <xf numFmtId="185" fontId="20" fillId="0" borderId="10" xfId="0" applyNumberFormat="1" applyFont="1" applyFill="1" applyBorder="1" applyAlignment="1">
      <alignment horizontal="center"/>
    </xf>
    <xf numFmtId="185" fontId="3" fillId="0" borderId="17" xfId="0" applyNumberFormat="1" applyFont="1" applyFill="1" applyBorder="1" applyAlignment="1">
      <alignment horizontal="center" wrapText="1"/>
    </xf>
    <xf numFmtId="185" fontId="20" fillId="0" borderId="17" xfId="0" applyNumberFormat="1" applyFont="1" applyFill="1" applyBorder="1" applyAlignment="1">
      <alignment horizontal="center"/>
    </xf>
    <xf numFmtId="185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19" xfId="0" applyFont="1" applyFill="1" applyBorder="1" applyAlignment="1">
      <alignment/>
    </xf>
    <xf numFmtId="185" fontId="16" fillId="0" borderId="38" xfId="0" applyNumberFormat="1" applyFont="1" applyFill="1" applyBorder="1" applyAlignment="1">
      <alignment horizontal="center"/>
    </xf>
    <xf numFmtId="185" fontId="16" fillId="0" borderId="11" xfId="0" applyNumberFormat="1" applyFont="1" applyFill="1" applyBorder="1" applyAlignment="1">
      <alignment horizontal="center"/>
    </xf>
    <xf numFmtId="185" fontId="16" fillId="0" borderId="39" xfId="0" applyNumberFormat="1" applyFont="1" applyFill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/>
    </xf>
    <xf numFmtId="185" fontId="0" fillId="0" borderId="11" xfId="0" applyNumberFormat="1" applyFont="1" applyFill="1" applyBorder="1" applyAlignment="1">
      <alignment horizontal="center"/>
    </xf>
    <xf numFmtId="185" fontId="0" fillId="0" borderId="39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85" fontId="0" fillId="0" borderId="38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85" fontId="16" fillId="0" borderId="40" xfId="0" applyNumberFormat="1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 horizontal="center"/>
    </xf>
    <xf numFmtId="185" fontId="16" fillId="0" borderId="41" xfId="0" applyNumberFormat="1" applyFont="1" applyFill="1" applyBorder="1" applyAlignment="1">
      <alignment horizontal="center"/>
    </xf>
    <xf numFmtId="185" fontId="0" fillId="0" borderId="22" xfId="0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0" fillId="0" borderId="41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85" fontId="0" fillId="0" borderId="4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/>
    </xf>
    <xf numFmtId="185" fontId="19" fillId="0" borderId="42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185" fontId="0" fillId="0" borderId="33" xfId="0" applyNumberFormat="1" applyFont="1" applyFill="1" applyBorder="1" applyAlignment="1">
      <alignment horizontal="center"/>
    </xf>
    <xf numFmtId="185" fontId="0" fillId="0" borderId="13" xfId="0" applyNumberFormat="1" applyFont="1" applyFill="1" applyBorder="1" applyAlignment="1">
      <alignment horizontal="center" wrapText="1"/>
    </xf>
    <xf numFmtId="185" fontId="0" fillId="0" borderId="43" xfId="0" applyNumberFormat="1" applyFont="1" applyFill="1" applyBorder="1" applyAlignment="1">
      <alignment horizontal="center" wrapText="1"/>
    </xf>
    <xf numFmtId="0" fontId="0" fillId="0" borderId="4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73" fontId="23" fillId="0" borderId="42" xfId="0" applyNumberFormat="1" applyFont="1" applyFill="1" applyBorder="1" applyAlignment="1">
      <alignment horizontal="center" vertical="center" wrapText="1"/>
    </xf>
    <xf numFmtId="173" fontId="23" fillId="0" borderId="17" xfId="0" applyNumberFormat="1" applyFont="1" applyFill="1" applyBorder="1" applyAlignment="1">
      <alignment horizontal="center" vertical="center" wrapText="1"/>
    </xf>
    <xf numFmtId="173" fontId="23" fillId="0" borderId="36" xfId="0" applyNumberFormat="1" applyFont="1" applyFill="1" applyBorder="1" applyAlignment="1">
      <alignment horizontal="center" vertical="center" wrapText="1"/>
    </xf>
    <xf numFmtId="173" fontId="24" fillId="0" borderId="42" xfId="0" applyNumberFormat="1" applyFont="1" applyFill="1" applyBorder="1" applyAlignment="1">
      <alignment horizontal="center" vertical="center" wrapText="1"/>
    </xf>
    <xf numFmtId="173" fontId="23" fillId="0" borderId="4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0" fillId="0" borderId="16" xfId="0" applyNumberFormat="1" applyFont="1" applyFill="1" applyBorder="1" applyAlignment="1">
      <alignment horizontal="left" vertical="top" wrapText="1"/>
    </xf>
    <xf numFmtId="185" fontId="3" fillId="0" borderId="15" xfId="0" applyNumberFormat="1" applyFont="1" applyFill="1" applyBorder="1" applyAlignment="1">
      <alignment horizontal="center"/>
    </xf>
    <xf numFmtId="185" fontId="2" fillId="0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Fill="1" applyBorder="1" applyAlignment="1">
      <alignment horizontal="center" wrapText="1"/>
    </xf>
    <xf numFmtId="0" fontId="10" fillId="0" borderId="20" xfId="0" applyNumberFormat="1" applyFont="1" applyFill="1" applyBorder="1" applyAlignment="1">
      <alignment horizontal="left" vertical="top"/>
    </xf>
    <xf numFmtId="0" fontId="4" fillId="0" borderId="20" xfId="0" applyNumberFormat="1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185" fontId="2" fillId="0" borderId="10" xfId="0" applyNumberFormat="1" applyFont="1" applyFill="1" applyBorder="1" applyAlignment="1">
      <alignment horizontal="center" wrapText="1"/>
    </xf>
    <xf numFmtId="185" fontId="10" fillId="0" borderId="10" xfId="0" applyNumberFormat="1" applyFont="1" applyFill="1" applyBorder="1" applyAlignment="1">
      <alignment horizontal="center" wrapText="1"/>
    </xf>
    <xf numFmtId="185" fontId="10" fillId="0" borderId="10" xfId="0" applyNumberFormat="1" applyFont="1" applyFill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185" fontId="2" fillId="0" borderId="15" xfId="0" applyNumberFormat="1" applyFont="1" applyFill="1" applyBorder="1" applyAlignment="1">
      <alignment horizontal="center"/>
    </xf>
    <xf numFmtId="185" fontId="10" fillId="0" borderId="11" xfId="0" applyNumberFormat="1" applyFont="1" applyFill="1" applyBorder="1" applyAlignment="1">
      <alignment horizontal="center" wrapText="1"/>
    </xf>
    <xf numFmtId="185" fontId="2" fillId="0" borderId="0" xfId="0" applyNumberFormat="1" applyFont="1" applyFill="1" applyBorder="1" applyAlignment="1">
      <alignment horizontal="center"/>
    </xf>
    <xf numFmtId="185" fontId="2" fillId="0" borderId="15" xfId="0" applyNumberFormat="1" applyFont="1" applyFill="1" applyBorder="1" applyAlignment="1">
      <alignment horizontal="center" wrapText="1"/>
    </xf>
    <xf numFmtId="185" fontId="2" fillId="0" borderId="12" xfId="0" applyNumberFormat="1" applyFont="1" applyFill="1" applyBorder="1" applyAlignment="1">
      <alignment horizontal="center" wrapText="1"/>
    </xf>
    <xf numFmtId="185" fontId="10" fillId="0" borderId="12" xfId="0" applyNumberFormat="1" applyFont="1" applyFill="1" applyBorder="1" applyAlignment="1">
      <alignment horizontal="center" wrapText="1"/>
    </xf>
    <xf numFmtId="185" fontId="2" fillId="0" borderId="12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 wrapText="1"/>
    </xf>
    <xf numFmtId="185" fontId="10" fillId="0" borderId="11" xfId="0" applyNumberFormat="1" applyFont="1" applyFill="1" applyBorder="1" applyAlignment="1">
      <alignment horizontal="center"/>
    </xf>
    <xf numFmtId="185" fontId="2" fillId="0" borderId="11" xfId="0" applyNumberFormat="1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 wrapText="1"/>
    </xf>
    <xf numFmtId="185" fontId="10" fillId="0" borderId="15" xfId="0" applyNumberFormat="1" applyFont="1" applyFill="1" applyBorder="1" applyAlignment="1">
      <alignment horizontal="center" wrapText="1"/>
    </xf>
    <xf numFmtId="185" fontId="2" fillId="0" borderId="19" xfId="0" applyNumberFormat="1" applyFont="1" applyFill="1" applyBorder="1" applyAlignment="1">
      <alignment horizontal="center" wrapText="1"/>
    </xf>
    <xf numFmtId="185" fontId="2" fillId="0" borderId="0" xfId="0" applyNumberFormat="1" applyFont="1" applyFill="1" applyBorder="1" applyAlignment="1">
      <alignment horizontal="center" wrapText="1"/>
    </xf>
    <xf numFmtId="185" fontId="10" fillId="0" borderId="16" xfId="0" applyNumberFormat="1" applyFont="1" applyFill="1" applyBorder="1" applyAlignment="1">
      <alignment horizontal="center" wrapText="1"/>
    </xf>
    <xf numFmtId="185" fontId="10" fillId="0" borderId="0" xfId="60" applyNumberFormat="1" applyFont="1" applyFill="1" applyBorder="1" applyAlignment="1">
      <alignment horizontal="center" wrapText="1"/>
    </xf>
    <xf numFmtId="185" fontId="10" fillId="0" borderId="16" xfId="60" applyNumberFormat="1" applyFont="1" applyFill="1" applyBorder="1" applyAlignment="1">
      <alignment horizontal="center" wrapText="1"/>
    </xf>
    <xf numFmtId="185" fontId="10" fillId="0" borderId="11" xfId="60" applyNumberFormat="1" applyFont="1" applyFill="1" applyBorder="1" applyAlignment="1">
      <alignment horizontal="center" wrapText="1"/>
    </xf>
    <xf numFmtId="185" fontId="10" fillId="0" borderId="29" xfId="0" applyNumberFormat="1" applyFont="1" applyFill="1" applyBorder="1" applyAlignment="1">
      <alignment horizontal="center" wrapText="1"/>
    </xf>
    <xf numFmtId="185" fontId="10" fillId="0" borderId="29" xfId="60" applyNumberFormat="1" applyFont="1" applyFill="1" applyBorder="1" applyAlignment="1">
      <alignment horizontal="center" wrapText="1"/>
    </xf>
    <xf numFmtId="185" fontId="25" fillId="0" borderId="29" xfId="0" applyNumberFormat="1" applyFont="1" applyFill="1" applyBorder="1" applyAlignment="1">
      <alignment horizontal="center" wrapText="1"/>
    </xf>
    <xf numFmtId="185" fontId="10" fillId="0" borderId="12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25" fillId="0" borderId="0" xfId="0" applyNumberFormat="1" applyFont="1" applyFill="1" applyBorder="1" applyAlignment="1">
      <alignment horizontal="center" wrapText="1"/>
    </xf>
    <xf numFmtId="185" fontId="2" fillId="0" borderId="17" xfId="0" applyNumberFormat="1" applyFont="1" applyFill="1" applyBorder="1" applyAlignment="1">
      <alignment horizontal="center" wrapText="1"/>
    </xf>
    <xf numFmtId="185" fontId="10" fillId="0" borderId="17" xfId="0" applyNumberFormat="1" applyFont="1" applyFill="1" applyBorder="1" applyAlignment="1">
      <alignment horizontal="center" wrapText="1"/>
    </xf>
    <xf numFmtId="185" fontId="10" fillId="0" borderId="29" xfId="0" applyNumberFormat="1" applyFont="1" applyFill="1" applyBorder="1" applyAlignment="1">
      <alignment horizontal="center"/>
    </xf>
    <xf numFmtId="185" fontId="10" fillId="0" borderId="29" xfId="60" applyNumberFormat="1" applyFont="1" applyFill="1" applyBorder="1" applyAlignment="1">
      <alignment horizontal="center"/>
    </xf>
    <xf numFmtId="185" fontId="2" fillId="0" borderId="13" xfId="0" applyNumberFormat="1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center"/>
    </xf>
    <xf numFmtId="185" fontId="10" fillId="0" borderId="15" xfId="0" applyNumberFormat="1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center" wrapText="1"/>
    </xf>
    <xf numFmtId="185" fontId="2" fillId="0" borderId="17" xfId="0" applyNumberFormat="1" applyFont="1" applyFill="1" applyBorder="1" applyAlignment="1">
      <alignment horizontal="center"/>
    </xf>
    <xf numFmtId="185" fontId="10" fillId="0" borderId="17" xfId="0" applyNumberFormat="1" applyFont="1" applyFill="1" applyBorder="1" applyAlignment="1">
      <alignment horizontal="center"/>
    </xf>
    <xf numFmtId="185" fontId="25" fillId="0" borderId="31" xfId="0" applyNumberFormat="1" applyFont="1" applyFill="1" applyBorder="1" applyAlignment="1">
      <alignment horizontal="center" wrapText="1"/>
    </xf>
    <xf numFmtId="185" fontId="2" fillId="0" borderId="22" xfId="0" applyNumberFormat="1" applyFont="1" applyFill="1" applyBorder="1" applyAlignment="1">
      <alignment horizontal="center"/>
    </xf>
    <xf numFmtId="185" fontId="2" fillId="0" borderId="13" xfId="0" applyNumberFormat="1" applyFont="1" applyFill="1" applyBorder="1" applyAlignment="1">
      <alignment horizontal="center" wrapText="1"/>
    </xf>
    <xf numFmtId="185" fontId="2" fillId="0" borderId="10" xfId="60" applyNumberFormat="1" applyFont="1" applyFill="1" applyBorder="1" applyAlignment="1">
      <alignment horizontal="center" wrapText="1"/>
    </xf>
    <xf numFmtId="185" fontId="26" fillId="0" borderId="10" xfId="0" applyNumberFormat="1" applyFont="1" applyFill="1" applyBorder="1" applyAlignment="1">
      <alignment horizontal="center" wrapText="1"/>
    </xf>
    <xf numFmtId="185" fontId="2" fillId="0" borderId="29" xfId="0" applyNumberFormat="1" applyFont="1" applyFill="1" applyBorder="1" applyAlignment="1">
      <alignment horizontal="center" wrapText="1"/>
    </xf>
    <xf numFmtId="185" fontId="2" fillId="0" borderId="29" xfId="0" applyNumberFormat="1" applyFont="1" applyFill="1" applyBorder="1" applyAlignment="1">
      <alignment horizontal="center"/>
    </xf>
    <xf numFmtId="185" fontId="10" fillId="0" borderId="37" xfId="0" applyNumberFormat="1" applyFont="1" applyFill="1" applyBorder="1" applyAlignment="1">
      <alignment horizontal="center" wrapText="1"/>
    </xf>
    <xf numFmtId="185" fontId="10" fillId="0" borderId="37" xfId="0" applyNumberFormat="1" applyFont="1" applyFill="1" applyBorder="1" applyAlignment="1">
      <alignment horizontal="center"/>
    </xf>
    <xf numFmtId="185" fontId="10" fillId="0" borderId="27" xfId="0" applyNumberFormat="1" applyFont="1" applyFill="1" applyBorder="1" applyAlignment="1">
      <alignment horizontal="center" wrapText="1"/>
    </xf>
    <xf numFmtId="185" fontId="2" fillId="0" borderId="37" xfId="0" applyNumberFormat="1" applyFont="1" applyFill="1" applyBorder="1" applyAlignment="1">
      <alignment horizontal="center" wrapText="1"/>
    </xf>
    <xf numFmtId="185" fontId="2" fillId="0" borderId="18" xfId="0" applyNumberFormat="1" applyFont="1" applyFill="1" applyBorder="1" applyAlignment="1">
      <alignment horizontal="center" wrapText="1"/>
    </xf>
    <xf numFmtId="185" fontId="10" fillId="0" borderId="18" xfId="0" applyNumberFormat="1" applyFont="1" applyFill="1" applyBorder="1" applyAlignment="1">
      <alignment horizontal="center" wrapText="1"/>
    </xf>
    <xf numFmtId="185" fontId="27" fillId="0" borderId="16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4" fillId="35" borderId="46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173" fontId="14" fillId="0" borderId="49" xfId="0" applyNumberFormat="1" applyFont="1" applyFill="1" applyBorder="1" applyAlignment="1">
      <alignment horizontal="center" vertical="center" wrapText="1"/>
    </xf>
    <xf numFmtId="173" fontId="14" fillId="0" borderId="25" xfId="0" applyNumberFormat="1" applyFont="1" applyFill="1" applyBorder="1" applyAlignment="1">
      <alignment horizontal="center" vertical="center" wrapText="1"/>
    </xf>
    <xf numFmtId="173" fontId="14" fillId="0" borderId="50" xfId="0" applyNumberFormat="1" applyFont="1" applyFill="1" applyBorder="1" applyAlignment="1">
      <alignment horizontal="center" vertical="center" wrapText="1"/>
    </xf>
    <xf numFmtId="173" fontId="14" fillId="34" borderId="46" xfId="0" applyNumberFormat="1" applyFont="1" applyFill="1" applyBorder="1" applyAlignment="1">
      <alignment horizontal="center" vertical="center" wrapText="1"/>
    </xf>
    <xf numFmtId="173" fontId="14" fillId="34" borderId="47" xfId="0" applyNumberFormat="1" applyFont="1" applyFill="1" applyBorder="1" applyAlignment="1">
      <alignment horizontal="center" vertical="center" wrapText="1"/>
    </xf>
    <xf numFmtId="173" fontId="14" fillId="34" borderId="4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173" fontId="16" fillId="0" borderId="46" xfId="0" applyNumberFormat="1" applyFont="1" applyFill="1" applyBorder="1" applyAlignment="1">
      <alignment horizontal="center" vertical="center" wrapText="1"/>
    </xf>
    <xf numFmtId="173" fontId="16" fillId="0" borderId="47" xfId="0" applyNumberFormat="1" applyFont="1" applyFill="1" applyBorder="1" applyAlignment="1">
      <alignment horizontal="center" vertical="center" wrapText="1"/>
    </xf>
    <xf numFmtId="173" fontId="16" fillId="0" borderId="4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taly\&#1053;&#1040;&#1058;&#1040;&#1051;&#1048;\&#1055;&#1088;&#1086;&#1075;&#1088;&#1072;&#1084;&#1072;%20&#1055;&#1080;&#1090;&#1085;&#1072;%20&#1074;&#1086;&#1076;&#1072;%20&#1085;&#1072;%202010-2014&#1088;&#1088;\&#1055;&#1088;&#1086;&#1074;&#1077;&#1088;&#1082;&#1072;%20&#1089;&#1091;&#1084;&#1084;\&#1087;&#1088;&#1086;&#1074;&#1077;&#1088;&#1082;&#1072;%20&#1089;&#1091;&#1084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облдюбжета"/>
      <sheetName val="проверка"/>
      <sheetName val="проверка по годам"/>
      <sheetName val="ГИК РГА по годам"/>
      <sheetName val="розподіл ГИК РГА"/>
    </sheetNames>
    <sheetDataSet>
      <sheetData sheetId="2">
        <row r="7">
          <cell r="F7">
            <v>244</v>
          </cell>
        </row>
        <row r="8">
          <cell r="F8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0"/>
  <sheetViews>
    <sheetView zoomScalePageLayoutView="0" workbookViewId="0" topLeftCell="A2">
      <pane xSplit="1" ySplit="2" topLeftCell="A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X332" sqref="X332:Z332"/>
    </sheetView>
  </sheetViews>
  <sheetFormatPr defaultColWidth="9.140625" defaultRowHeight="12.75"/>
  <cols>
    <col min="1" max="1" width="25.140625" style="205" customWidth="1"/>
    <col min="2" max="2" width="13.7109375" style="118" customWidth="1"/>
    <col min="3" max="3" width="11.00390625" style="118" customWidth="1"/>
    <col min="4" max="4" width="10.421875" style="118" customWidth="1"/>
    <col min="5" max="5" width="9.421875" style="118" customWidth="1"/>
    <col min="6" max="6" width="10.00390625" style="118" customWidth="1"/>
    <col min="7" max="7" width="6.140625" style="118" customWidth="1"/>
    <col min="8" max="11" width="13.00390625" style="118" hidden="1" customWidth="1"/>
    <col min="12" max="12" width="12.8515625" style="118" hidden="1" customWidth="1"/>
    <col min="13" max="17" width="13.00390625" style="118" hidden="1" customWidth="1"/>
    <col min="18" max="18" width="0.13671875" style="118" hidden="1" customWidth="1"/>
    <col min="19" max="21" width="13.00390625" style="118" hidden="1" customWidth="1"/>
    <col min="22" max="22" width="5.421875" style="118" customWidth="1"/>
    <col min="23" max="23" width="9.28125" style="118" customWidth="1"/>
    <col min="24" max="24" width="9.7109375" style="118" customWidth="1"/>
    <col min="25" max="25" width="9.57421875" style="118" customWidth="1"/>
    <col min="26" max="26" width="9.28125" style="118" customWidth="1"/>
    <col min="27" max="27" width="12.7109375" style="118" customWidth="1"/>
    <col min="28" max="28" width="11.140625" style="118" customWidth="1"/>
    <col min="29" max="29" width="9.28125" style="118" customWidth="1"/>
    <col min="30" max="30" width="9.421875" style="118" customWidth="1"/>
    <col min="31" max="31" width="9.7109375" style="118" customWidth="1"/>
    <col min="32" max="32" width="8.7109375" style="118" customWidth="1"/>
    <col min="33" max="33" width="11.28125" style="118" customWidth="1"/>
    <col min="34" max="34" width="11.8515625" style="118" customWidth="1"/>
    <col min="35" max="36" width="9.140625" style="155" customWidth="1"/>
  </cols>
  <sheetData>
    <row r="1" spans="1:34" ht="15.75" thickBot="1">
      <c r="A1" s="192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6" ht="25.5" customHeight="1" thickBot="1">
      <c r="A2" s="417" t="s">
        <v>110</v>
      </c>
      <c r="B2" s="419" t="s">
        <v>111</v>
      </c>
      <c r="C2" s="424">
        <v>2010</v>
      </c>
      <c r="D2" s="425"/>
      <c r="E2" s="425"/>
      <c r="F2" s="426"/>
      <c r="G2" s="119"/>
      <c r="H2" s="424">
        <v>2011</v>
      </c>
      <c r="I2" s="425"/>
      <c r="J2" s="425"/>
      <c r="K2" s="426"/>
      <c r="L2" s="177"/>
      <c r="M2" s="424">
        <v>2012</v>
      </c>
      <c r="N2" s="425"/>
      <c r="O2" s="425"/>
      <c r="P2" s="426"/>
      <c r="Q2" s="177"/>
      <c r="R2" s="424">
        <v>2013</v>
      </c>
      <c r="S2" s="425"/>
      <c r="T2" s="425"/>
      <c r="U2" s="426"/>
      <c r="V2" s="177"/>
      <c r="W2" s="424">
        <v>2014</v>
      </c>
      <c r="X2" s="425"/>
      <c r="Y2" s="425"/>
      <c r="Z2" s="426"/>
      <c r="AA2" s="123"/>
      <c r="AB2" s="427" t="s">
        <v>166</v>
      </c>
      <c r="AC2" s="428"/>
      <c r="AD2" s="428"/>
      <c r="AE2" s="429"/>
      <c r="AF2" s="123"/>
      <c r="AG2" s="421" t="s">
        <v>112</v>
      </c>
      <c r="AH2" s="422"/>
      <c r="AI2" s="422"/>
      <c r="AJ2" s="423"/>
    </row>
    <row r="3" spans="1:36" ht="41.25" customHeight="1" thickBot="1">
      <c r="A3" s="418"/>
      <c r="B3" s="420"/>
      <c r="C3" s="121" t="s">
        <v>164</v>
      </c>
      <c r="D3" s="122" t="s">
        <v>161</v>
      </c>
      <c r="E3" s="122" t="s">
        <v>162</v>
      </c>
      <c r="F3" s="180" t="s">
        <v>165</v>
      </c>
      <c r="G3" s="119"/>
      <c r="H3" s="121" t="s">
        <v>164</v>
      </c>
      <c r="I3" s="122" t="s">
        <v>161</v>
      </c>
      <c r="J3" s="122" t="s">
        <v>162</v>
      </c>
      <c r="K3" s="176" t="s">
        <v>165</v>
      </c>
      <c r="L3" s="178"/>
      <c r="M3" s="121" t="s">
        <v>164</v>
      </c>
      <c r="N3" s="122" t="s">
        <v>161</v>
      </c>
      <c r="O3" s="122" t="s">
        <v>162</v>
      </c>
      <c r="P3" s="176" t="s">
        <v>165</v>
      </c>
      <c r="Q3" s="178"/>
      <c r="R3" s="121" t="s">
        <v>164</v>
      </c>
      <c r="S3" s="122" t="s">
        <v>161</v>
      </c>
      <c r="T3" s="122" t="s">
        <v>162</v>
      </c>
      <c r="U3" s="176" t="s">
        <v>165</v>
      </c>
      <c r="V3" s="178"/>
      <c r="W3" s="121" t="s">
        <v>164</v>
      </c>
      <c r="X3" s="122" t="s">
        <v>161</v>
      </c>
      <c r="Y3" s="122" t="s">
        <v>162</v>
      </c>
      <c r="Z3" s="176" t="s">
        <v>165</v>
      </c>
      <c r="AA3" s="124"/>
      <c r="AB3" s="206" t="s">
        <v>164</v>
      </c>
      <c r="AC3" s="207" t="s">
        <v>161</v>
      </c>
      <c r="AD3" s="207" t="s">
        <v>162</v>
      </c>
      <c r="AE3" s="208" t="s">
        <v>165</v>
      </c>
      <c r="AF3" s="124"/>
      <c r="AG3" s="209" t="s">
        <v>164</v>
      </c>
      <c r="AH3" s="210" t="s">
        <v>161</v>
      </c>
      <c r="AI3" s="211" t="s">
        <v>162</v>
      </c>
      <c r="AJ3" s="212" t="s">
        <v>163</v>
      </c>
    </row>
    <row r="4" spans="1:36" ht="41.25" customHeight="1" thickBot="1">
      <c r="A4" s="193"/>
      <c r="B4" s="97"/>
      <c r="C4" s="126"/>
      <c r="D4" s="126"/>
      <c r="E4" s="126"/>
      <c r="F4" s="12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120"/>
      <c r="AG4" s="120"/>
      <c r="AH4" s="158"/>
      <c r="AI4" s="156"/>
      <c r="AJ4" s="156"/>
    </row>
    <row r="5" spans="1:36" ht="15.75" thickBot="1">
      <c r="A5" s="194" t="s">
        <v>113</v>
      </c>
      <c r="B5" s="131"/>
      <c r="C5" s="132">
        <f>D5+E5+F5</f>
        <v>431.90000000000003</v>
      </c>
      <c r="D5" s="133">
        <v>375.6</v>
      </c>
      <c r="E5" s="133">
        <v>37.5</v>
      </c>
      <c r="F5" s="134">
        <v>18.8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>
        <f>X5+Y5+Z5</f>
        <v>407.02</v>
      </c>
      <c r="X5" s="125">
        <v>353.92</v>
      </c>
      <c r="Y5" s="125">
        <v>35.4</v>
      </c>
      <c r="Z5" s="125">
        <v>17.7</v>
      </c>
      <c r="AA5" s="125"/>
      <c r="AB5" s="179">
        <f>AC5+AD5+AE5</f>
        <v>407.0199999999999</v>
      </c>
      <c r="AC5" s="179">
        <f>AH5/10</f>
        <v>353.91999999999996</v>
      </c>
      <c r="AD5" s="179">
        <f>AI5/10</f>
        <v>35.4</v>
      </c>
      <c r="AE5" s="179">
        <f>AJ5/10</f>
        <v>17.7</v>
      </c>
      <c r="AF5" s="98"/>
      <c r="AG5" s="181">
        <f>AH5+AI5+AJ5</f>
        <v>4070.2</v>
      </c>
      <c r="AH5" s="182">
        <v>3539.2</v>
      </c>
      <c r="AI5" s="183">
        <v>354</v>
      </c>
      <c r="AJ5" s="183">
        <v>177</v>
      </c>
    </row>
    <row r="6" spans="1:36" ht="15">
      <c r="A6" s="195"/>
      <c r="B6" s="97"/>
      <c r="C6" s="120"/>
      <c r="D6" s="120">
        <v>39.2</v>
      </c>
      <c r="E6" s="120">
        <v>3.9</v>
      </c>
      <c r="F6" s="120">
        <v>2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160" t="e">
        <f>'[1]проверка по годам'!F6</f>
        <v>#REF!</v>
      </c>
      <c r="AI6" s="156"/>
      <c r="AJ6" s="156"/>
    </row>
    <row r="7" spans="1:36" ht="15.75">
      <c r="A7" s="195"/>
      <c r="B7" s="97"/>
      <c r="C7" s="97"/>
      <c r="D7" s="11" t="e">
        <f>#REF!</f>
        <v>#REF!</v>
      </c>
      <c r="E7" s="11" t="e">
        <f>#REF!</f>
        <v>#REF!</v>
      </c>
      <c r="F7" s="11" t="e">
        <f>#REF!</f>
        <v>#REF!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 t="e">
        <f>#REF!</f>
        <v>#REF!</v>
      </c>
      <c r="AH7" s="161" t="e">
        <f>#REF!</f>
        <v>#REF!</v>
      </c>
      <c r="AI7" s="156" t="e">
        <f>#REF!</f>
        <v>#REF!</v>
      </c>
      <c r="AJ7" s="156" t="e">
        <f>#REF!</f>
        <v>#REF!</v>
      </c>
    </row>
    <row r="8" spans="1:36" ht="15.75">
      <c r="A8" s="195"/>
      <c r="B8" s="8"/>
      <c r="C8" s="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61"/>
      <c r="AI8" s="156"/>
      <c r="AJ8" s="156"/>
    </row>
    <row r="9" spans="1:36" ht="15.75">
      <c r="A9" s="195"/>
      <c r="B9" s="8"/>
      <c r="C9" s="8"/>
      <c r="D9" s="11" t="e">
        <f>#REF!</f>
        <v>#REF!</v>
      </c>
      <c r="E9" s="11" t="e">
        <f>#REF!</f>
        <v>#REF!</v>
      </c>
      <c r="F9" s="11" t="e">
        <f>#REF!</f>
        <v>#REF!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 t="e">
        <f>#REF!</f>
        <v>#REF!</v>
      </c>
      <c r="AH9" s="161" t="e">
        <f>#REF!</f>
        <v>#REF!</v>
      </c>
      <c r="AI9" s="156" t="e">
        <f>#REF!</f>
        <v>#REF!</v>
      </c>
      <c r="AJ9" s="156" t="e">
        <f>#REF!</f>
        <v>#REF!</v>
      </c>
    </row>
    <row r="10" spans="1:36" ht="15.75">
      <c r="A10" s="195"/>
      <c r="B10" s="8"/>
      <c r="C10" s="8"/>
      <c r="D10" s="11" t="e">
        <f>#REF!</f>
        <v>#REF!</v>
      </c>
      <c r="E10" s="11" t="e">
        <f>#REF!</f>
        <v>#REF!</v>
      </c>
      <c r="F10" s="11" t="e">
        <f>#REF!</f>
        <v>#REF!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 t="e">
        <f>#REF!</f>
        <v>#REF!</v>
      </c>
      <c r="AH10" s="161" t="e">
        <f>#REF!</f>
        <v>#REF!</v>
      </c>
      <c r="AI10" s="156" t="e">
        <f>#REF!</f>
        <v>#REF!</v>
      </c>
      <c r="AJ10" s="156" t="e">
        <f>#REF!</f>
        <v>#REF!</v>
      </c>
    </row>
    <row r="11" spans="1:36" ht="16.5" thickBot="1">
      <c r="A11" s="19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 t="e">
        <f>#REF!</f>
        <v>#REF!</v>
      </c>
      <c r="AH11" s="162" t="e">
        <f>#REF!</f>
        <v>#REF!</v>
      </c>
      <c r="AI11" s="157" t="e">
        <f>#REF!</f>
        <v>#REF!</v>
      </c>
      <c r="AJ11" s="157" t="e">
        <f>#REF!</f>
        <v>#REF!</v>
      </c>
    </row>
    <row r="12" spans="1:36" ht="15.75">
      <c r="A12" s="195"/>
      <c r="B12" s="24"/>
      <c r="C12" s="24"/>
      <c r="D12" s="24" t="e">
        <f>SUM(D6:D11)</f>
        <v>#REF!</v>
      </c>
      <c r="E12" s="24" t="e">
        <f>SUM(E6:E11)</f>
        <v>#REF!</v>
      </c>
      <c r="F12" s="24" t="e">
        <f>SUM(F6:F11)</f>
        <v>#REF!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163" t="e">
        <f>SUM(AH6:AH11)</f>
        <v>#REF!</v>
      </c>
      <c r="AI12" s="24" t="e">
        <f>SUM(AI6:AI11)</f>
        <v>#REF!</v>
      </c>
      <c r="AJ12" s="24" t="e">
        <f>SUM(AJ6:AJ11)</f>
        <v>#REF!</v>
      </c>
    </row>
    <row r="13" spans="1:36" ht="15.75" thickBot="1">
      <c r="A13" s="195"/>
      <c r="B13" s="97"/>
      <c r="C13" s="127"/>
      <c r="D13" s="127"/>
      <c r="E13" s="127"/>
      <c r="F13" s="12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160"/>
      <c r="AI13" s="156"/>
      <c r="AJ13" s="156"/>
    </row>
    <row r="14" spans="1:36" ht="15.75" thickBot="1">
      <c r="A14" s="194" t="s">
        <v>114</v>
      </c>
      <c r="B14" s="131"/>
      <c r="C14" s="132">
        <f>D14+E14+F14</f>
        <v>137.6</v>
      </c>
      <c r="D14" s="133">
        <v>125</v>
      </c>
      <c r="E14" s="133">
        <v>12.6</v>
      </c>
      <c r="F14" s="13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>
        <f>X14+Y14+Z14</f>
        <v>129.54</v>
      </c>
      <c r="X14" s="125">
        <v>117.76</v>
      </c>
      <c r="Y14" s="125">
        <v>11.78</v>
      </c>
      <c r="Z14" s="125">
        <v>0</v>
      </c>
      <c r="AA14" s="125"/>
      <c r="AB14" s="179">
        <f>AC14+AD14+AE14</f>
        <v>129.54</v>
      </c>
      <c r="AC14" s="179">
        <f>AH14/10</f>
        <v>117.75999999999999</v>
      </c>
      <c r="AD14" s="179">
        <f>AI14/10</f>
        <v>11.78</v>
      </c>
      <c r="AE14" s="179">
        <f>AJ14/10</f>
        <v>0</v>
      </c>
      <c r="AF14" s="98"/>
      <c r="AG14" s="181">
        <f>AH14+AI14+AJ14</f>
        <v>1295.3999999999999</v>
      </c>
      <c r="AH14" s="182">
        <v>1177.6</v>
      </c>
      <c r="AI14" s="183">
        <v>117.8</v>
      </c>
      <c r="AJ14" s="183"/>
    </row>
    <row r="15" spans="1:36" ht="15.75">
      <c r="A15" s="195"/>
      <c r="B15" s="8"/>
      <c r="C15" s="24"/>
      <c r="D15" s="24" t="e">
        <f>#REF!</f>
        <v>#REF!</v>
      </c>
      <c r="E15" s="24" t="e">
        <f>#REF!</f>
        <v>#REF!</v>
      </c>
      <c r="F15" s="24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60"/>
      <c r="AI15" s="156"/>
      <c r="AJ15" s="156"/>
    </row>
    <row r="16" spans="1:36" ht="15.75">
      <c r="A16" s="195"/>
      <c r="B16" s="8"/>
      <c r="C16" s="8"/>
      <c r="D16" s="8" t="e">
        <f>#REF!</f>
        <v>#REF!</v>
      </c>
      <c r="E16" s="8" t="e">
        <f>#REF!</f>
        <v>#REF!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60"/>
      <c r="AI16" s="156"/>
      <c r="AJ16" s="156"/>
    </row>
    <row r="17" spans="1:36" ht="16.5" thickBot="1">
      <c r="A17" s="19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62" t="e">
        <f>#REF!</f>
        <v>#REF!</v>
      </c>
      <c r="AI17" s="157" t="e">
        <f>#REF!</f>
        <v>#REF!</v>
      </c>
      <c r="AJ17" s="157"/>
    </row>
    <row r="18" spans="1:36" ht="15.75">
      <c r="A18" s="195"/>
      <c r="B18" s="24"/>
      <c r="C18" s="24"/>
      <c r="D18" s="24" t="e">
        <f>SUM(D15:D17)</f>
        <v>#REF!</v>
      </c>
      <c r="E18" s="24" t="e">
        <f>SUM(E15:E17)</f>
        <v>#REF!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63" t="e">
        <f>SUM(AH15:AH17)</f>
        <v>#REF!</v>
      </c>
      <c r="AI18" s="174"/>
      <c r="AJ18" s="174"/>
    </row>
    <row r="19" spans="1:36" ht="15.75">
      <c r="A19" s="19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60"/>
      <c r="AI19" s="156"/>
      <c r="AJ19" s="156"/>
    </row>
    <row r="20" spans="1:36" ht="15.75" thickBot="1">
      <c r="A20" s="195"/>
      <c r="B20" s="97"/>
      <c r="C20" s="127"/>
      <c r="D20" s="127"/>
      <c r="E20" s="127"/>
      <c r="F20" s="12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160"/>
      <c r="AI20" s="156"/>
      <c r="AJ20" s="156"/>
    </row>
    <row r="21" spans="1:36" ht="15.75" thickBot="1">
      <c r="A21" s="194" t="s">
        <v>115</v>
      </c>
      <c r="B21" s="137"/>
      <c r="C21" s="132">
        <f>D21+E21+F21</f>
        <v>67.6</v>
      </c>
      <c r="D21" s="133">
        <v>55.6</v>
      </c>
      <c r="E21" s="133">
        <v>10</v>
      </c>
      <c r="F21" s="134"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>
        <v>52.37</v>
      </c>
      <c r="Y21" s="129">
        <v>5</v>
      </c>
      <c r="Z21" s="129">
        <v>1</v>
      </c>
      <c r="AA21" s="129"/>
      <c r="AB21" s="179">
        <f>AC21+AD21+AE21</f>
        <v>58.370000000000005</v>
      </c>
      <c r="AC21" s="179">
        <f>AH21/10</f>
        <v>52.370000000000005</v>
      </c>
      <c r="AD21" s="179">
        <f>AI21/10</f>
        <v>5</v>
      </c>
      <c r="AE21" s="179">
        <f>AJ21/10</f>
        <v>1</v>
      </c>
      <c r="AF21" s="100"/>
      <c r="AG21" s="181">
        <f>AH21+AI21+AJ21</f>
        <v>583.7</v>
      </c>
      <c r="AH21" s="184">
        <v>523.7</v>
      </c>
      <c r="AI21" s="185">
        <v>50</v>
      </c>
      <c r="AJ21" s="185">
        <v>10</v>
      </c>
    </row>
    <row r="22" spans="1:36" ht="15.75">
      <c r="A22" s="195"/>
      <c r="B22" s="24"/>
      <c r="C22" s="24"/>
      <c r="D22" s="20" t="e">
        <f>#REF!</f>
        <v>#REF!</v>
      </c>
      <c r="E22" s="20" t="e">
        <f>#REF!</f>
        <v>#REF!</v>
      </c>
      <c r="F22" s="20" t="e">
        <f>#REF!</f>
        <v>#REF!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 t="e">
        <f>#REF!</f>
        <v>#REF!</v>
      </c>
      <c r="AH22" s="164" t="e">
        <f>#REF!</f>
        <v>#REF!</v>
      </c>
      <c r="AI22" s="174" t="e">
        <f>#REF!</f>
        <v>#REF!</v>
      </c>
      <c r="AJ22" s="174" t="e">
        <f>#REF!</f>
        <v>#REF!</v>
      </c>
    </row>
    <row r="23" spans="1:36" ht="15.75" thickBot="1">
      <c r="A23" s="195"/>
      <c r="B23" s="97"/>
      <c r="C23" s="127"/>
      <c r="D23" s="127"/>
      <c r="E23" s="127"/>
      <c r="F23" s="12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160"/>
      <c r="AI23" s="156"/>
      <c r="AJ23" s="156"/>
    </row>
    <row r="24" spans="1:36" ht="15.75" thickBot="1">
      <c r="A24" s="194" t="s">
        <v>116</v>
      </c>
      <c r="B24" s="131"/>
      <c r="C24" s="132">
        <f>D24+E24+F24</f>
        <v>4087.4</v>
      </c>
      <c r="D24" s="133">
        <v>1024.9</v>
      </c>
      <c r="E24" s="133">
        <v>102.5</v>
      </c>
      <c r="F24" s="134">
        <v>2960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>
        <v>965.8</v>
      </c>
      <c r="Y24" s="125">
        <v>96.58</v>
      </c>
      <c r="Z24" s="125">
        <v>4337</v>
      </c>
      <c r="AA24" s="125"/>
      <c r="AB24" s="179">
        <f>AC24+AD24+AE24</f>
        <v>5399.38</v>
      </c>
      <c r="AC24" s="179">
        <f>AH24/10</f>
        <v>965.8</v>
      </c>
      <c r="AD24" s="179">
        <f>AI24/10</f>
        <v>96.58</v>
      </c>
      <c r="AE24" s="179">
        <f>AJ24/10</f>
        <v>4337</v>
      </c>
      <c r="AF24" s="98"/>
      <c r="AG24" s="181">
        <f>AH24+AI24+AJ24</f>
        <v>53993.8</v>
      </c>
      <c r="AH24" s="186">
        <v>9658</v>
      </c>
      <c r="AI24" s="183">
        <v>965.8</v>
      </c>
      <c r="AJ24" s="183">
        <v>43370</v>
      </c>
    </row>
    <row r="25" spans="1:36" ht="15.75">
      <c r="A25" s="195"/>
      <c r="B25" s="8"/>
      <c r="C25" s="24"/>
      <c r="D25" s="20" t="e">
        <f>#REF!</f>
        <v>#REF!</v>
      </c>
      <c r="E25" s="20" t="e">
        <f>#REF!</f>
        <v>#REF!</v>
      </c>
      <c r="F25" s="20" t="e">
        <f>#REF!</f>
        <v>#REF!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 t="e">
        <f>#REF!</f>
        <v>#REF!</v>
      </c>
      <c r="AH25" s="161" t="e">
        <f>#REF!</f>
        <v>#REF!</v>
      </c>
      <c r="AI25" s="156" t="e">
        <f>#REF!</f>
        <v>#REF!</v>
      </c>
      <c r="AJ25" s="156" t="e">
        <f>#REF!</f>
        <v>#REF!</v>
      </c>
    </row>
    <row r="26" spans="1:36" ht="15.75">
      <c r="A26" s="195"/>
      <c r="B26" s="8"/>
      <c r="C26" s="8"/>
      <c r="D26" s="11" t="e">
        <f>#REF!</f>
        <v>#REF!</v>
      </c>
      <c r="E26" s="11" t="e">
        <f>#REF!</f>
        <v>#REF!</v>
      </c>
      <c r="F26" s="11" t="e">
        <f>#REF!</f>
        <v>#REF!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 t="e">
        <f>#REF!</f>
        <v>#REF!</v>
      </c>
      <c r="AH26" s="161" t="e">
        <f>#REF!</f>
        <v>#REF!</v>
      </c>
      <c r="AI26" s="156" t="e">
        <f>#REF!</f>
        <v>#REF!</v>
      </c>
      <c r="AJ26" s="156" t="e">
        <f>#REF!</f>
        <v>#REF!</v>
      </c>
    </row>
    <row r="27" spans="1:36" ht="15.75">
      <c r="A27" s="195"/>
      <c r="B27" s="8"/>
      <c r="C27" s="8"/>
      <c r="D27" s="11" t="e">
        <f>#REF!</f>
        <v>#REF!</v>
      </c>
      <c r="E27" s="11" t="e">
        <f>#REF!</f>
        <v>#REF!</v>
      </c>
      <c r="F27" s="11" t="e">
        <f>#REF!</f>
        <v>#REF!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 t="e">
        <f>#REF!</f>
        <v>#REF!</v>
      </c>
      <c r="AH27" s="161" t="e">
        <f>#REF!</f>
        <v>#REF!</v>
      </c>
      <c r="AI27" s="156" t="e">
        <f>#REF!</f>
        <v>#REF!</v>
      </c>
      <c r="AJ27" s="156" t="e">
        <f>#REF!</f>
        <v>#REF!</v>
      </c>
    </row>
    <row r="28" spans="1:36" ht="15.75">
      <c r="A28" s="195"/>
      <c r="B28" s="8"/>
      <c r="C28" s="8"/>
      <c r="D28" s="11" t="e">
        <f>#REF!</f>
        <v>#REF!</v>
      </c>
      <c r="E28" s="11" t="e">
        <f>#REF!</f>
        <v>#REF!</v>
      </c>
      <c r="F28" s="11" t="e">
        <f>#REF!</f>
        <v>#REF!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 t="e">
        <f>#REF!</f>
        <v>#REF!</v>
      </c>
      <c r="AH28" s="161" t="e">
        <f>#REF!</f>
        <v>#REF!</v>
      </c>
      <c r="AI28" s="156" t="e">
        <f>#REF!</f>
        <v>#REF!</v>
      </c>
      <c r="AJ28" s="156" t="e">
        <f>#REF!</f>
        <v>#REF!</v>
      </c>
    </row>
    <row r="29" spans="1:36" ht="15.75">
      <c r="A29" s="195"/>
      <c r="B29" s="8"/>
      <c r="C29" s="8"/>
      <c r="D29" s="8" t="e">
        <f>#REF!</f>
        <v>#REF!</v>
      </c>
      <c r="E29" s="8" t="e">
        <f>#REF!</f>
        <v>#REF!</v>
      </c>
      <c r="F29" s="8" t="e">
        <f>#REF!</f>
        <v>#REF!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 t="e">
        <f>#REF!</f>
        <v>#REF!</v>
      </c>
      <c r="AH29" s="92" t="e">
        <f>#REF!</f>
        <v>#REF!</v>
      </c>
      <c r="AI29" s="156" t="e">
        <f>#REF!</f>
        <v>#REF!</v>
      </c>
      <c r="AJ29" s="156" t="e">
        <f>#REF!</f>
        <v>#REF!</v>
      </c>
    </row>
    <row r="30" spans="1:36" ht="15.75">
      <c r="A30" s="195"/>
      <c r="B30" s="8"/>
      <c r="C30" s="8"/>
      <c r="D30" s="11" t="e">
        <f>#REF!</f>
        <v>#REF!</v>
      </c>
      <c r="E30" s="11" t="e">
        <f>#REF!</f>
        <v>#REF!</v>
      </c>
      <c r="F30" s="11" t="e">
        <f>#REF!</f>
        <v>#REF!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 t="e">
        <f>#REF!</f>
        <v>#REF!</v>
      </c>
      <c r="AH30" s="161" t="e">
        <f>#REF!</f>
        <v>#REF!</v>
      </c>
      <c r="AI30" s="156" t="e">
        <f>#REF!</f>
        <v>#REF!</v>
      </c>
      <c r="AJ30" s="156" t="e">
        <f>#REF!</f>
        <v>#REF!</v>
      </c>
    </row>
    <row r="31" spans="1:36" ht="15.75">
      <c r="A31" s="195"/>
      <c r="B31" s="8"/>
      <c r="C31" s="8"/>
      <c r="D31" s="8" t="e">
        <f>#REF!</f>
        <v>#REF!</v>
      </c>
      <c r="E31" s="8" t="e">
        <f>#REF!</f>
        <v>#REF!</v>
      </c>
      <c r="F31" s="8" t="e">
        <f>#REF!</f>
        <v>#REF!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 t="e">
        <f>#REF!</f>
        <v>#REF!</v>
      </c>
      <c r="AH31" s="92" t="e">
        <f>#REF!</f>
        <v>#REF!</v>
      </c>
      <c r="AI31" s="117" t="e">
        <f>#REF!</f>
        <v>#REF!</v>
      </c>
      <c r="AJ31" s="117" t="e">
        <f>#REF!</f>
        <v>#REF!</v>
      </c>
    </row>
    <row r="32" spans="1:36" ht="15.75">
      <c r="A32" s="195"/>
      <c r="B32" s="8"/>
      <c r="C32" s="8"/>
      <c r="D32" s="8" t="e">
        <f>#REF!</f>
        <v>#REF!</v>
      </c>
      <c r="E32" s="8" t="e">
        <f>#REF!</f>
        <v>#REF!</v>
      </c>
      <c r="F32" s="8" t="e">
        <f>#REF!</f>
        <v>#REF!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 t="e">
        <f>#REF!</f>
        <v>#REF!</v>
      </c>
      <c r="AH32" s="92" t="e">
        <f>#REF!</f>
        <v>#REF!</v>
      </c>
      <c r="AI32" s="117" t="e">
        <f>#REF!</f>
        <v>#REF!</v>
      </c>
      <c r="AJ32" s="117" t="e">
        <f>#REF!</f>
        <v>#REF!</v>
      </c>
    </row>
    <row r="33" spans="1:36" ht="16.5" thickBot="1">
      <c r="A33" s="195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62" t="e">
        <f>#REF!</f>
        <v>#REF!</v>
      </c>
      <c r="AI33" s="175" t="e">
        <f>#REF!</f>
        <v>#REF!</v>
      </c>
      <c r="AJ33" s="175" t="e">
        <f>#REF!</f>
        <v>#REF!</v>
      </c>
    </row>
    <row r="34" spans="1:36" ht="15.75">
      <c r="A34" s="195"/>
      <c r="B34" s="24"/>
      <c r="C34" s="24"/>
      <c r="D34" s="24" t="e">
        <f>SUM(D25:D33)</f>
        <v>#REF!</v>
      </c>
      <c r="E34" s="24" t="e">
        <f>SUM(E25:E33)</f>
        <v>#REF!</v>
      </c>
      <c r="F34" s="24" t="e">
        <f>SUM(F25:F33)</f>
        <v>#REF!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163" t="e">
        <f>SUM(AH25:AH33)</f>
        <v>#REF!</v>
      </c>
      <c r="AI34" s="163" t="e">
        <f>SUM(AI25:AI33)</f>
        <v>#REF!</v>
      </c>
      <c r="AJ34" s="163" t="e">
        <f>SUM(AJ25:AJ33)</f>
        <v>#REF!</v>
      </c>
    </row>
    <row r="35" spans="1:36" ht="16.5" thickBot="1">
      <c r="A35" s="195"/>
      <c r="B35" s="8"/>
      <c r="C35" s="34"/>
      <c r="D35" s="34"/>
      <c r="E35" s="34"/>
      <c r="F35" s="3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2"/>
      <c r="AI35" s="156"/>
      <c r="AJ35" s="156"/>
    </row>
    <row r="36" spans="1:36" ht="15.75" thickBot="1">
      <c r="A36" s="194" t="s">
        <v>117</v>
      </c>
      <c r="B36" s="131"/>
      <c r="C36" s="132">
        <f>D36+E36+F36</f>
        <v>198.2</v>
      </c>
      <c r="D36" s="133">
        <v>170.2</v>
      </c>
      <c r="E36" s="133">
        <v>17</v>
      </c>
      <c r="F36" s="134">
        <v>11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>
        <v>160.37</v>
      </c>
      <c r="Y36" s="125">
        <v>16.04</v>
      </c>
      <c r="Z36" s="125">
        <v>4.3</v>
      </c>
      <c r="AA36" s="125"/>
      <c r="AB36" s="179">
        <f>AC36+AD36+AE36</f>
        <v>180.71</v>
      </c>
      <c r="AC36" s="179">
        <f>AH36/10</f>
        <v>160.37</v>
      </c>
      <c r="AD36" s="179">
        <f>AI36/10</f>
        <v>16.04</v>
      </c>
      <c r="AE36" s="179">
        <f>AJ36/10</f>
        <v>4.3</v>
      </c>
      <c r="AF36" s="98"/>
      <c r="AG36" s="181">
        <f>AH36+AI36+AJ36</f>
        <v>1807.1000000000001</v>
      </c>
      <c r="AH36" s="182">
        <v>1603.7</v>
      </c>
      <c r="AI36" s="183">
        <v>160.4</v>
      </c>
      <c r="AJ36" s="183">
        <v>43</v>
      </c>
    </row>
    <row r="37" spans="1:36" ht="15">
      <c r="A37" s="195"/>
      <c r="B37" s="97"/>
      <c r="C37" s="120"/>
      <c r="D37" s="120"/>
      <c r="E37" s="120"/>
      <c r="F37" s="120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160">
        <f>'[1]проверка по годам'!F7</f>
        <v>244</v>
      </c>
      <c r="AI37" s="156" t="e">
        <f>#REF!</f>
        <v>#REF!</v>
      </c>
      <c r="AJ37" s="156" t="e">
        <f>#REF!</f>
        <v>#REF!</v>
      </c>
    </row>
    <row r="38" spans="1:36" ht="15.75">
      <c r="A38" s="19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2"/>
      <c r="AI38" s="156"/>
      <c r="AJ38" s="156"/>
    </row>
    <row r="39" spans="1:36" ht="15.75">
      <c r="A39" s="195"/>
      <c r="B39" s="8"/>
      <c r="C39" s="8"/>
      <c r="D39" s="8" t="e">
        <f>#REF!</f>
        <v>#REF!</v>
      </c>
      <c r="E39" s="8" t="e">
        <f>#REF!</f>
        <v>#REF!</v>
      </c>
      <c r="F39" s="8" t="e">
        <f>#REF!</f>
        <v>#REF!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60"/>
      <c r="AI39" s="156"/>
      <c r="AJ39" s="156"/>
    </row>
    <row r="40" spans="1:36" ht="15.75">
      <c r="A40" s="19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92" t="e">
        <f>#REF!</f>
        <v>#REF!</v>
      </c>
      <c r="AI40" s="156" t="e">
        <f>#REF!</f>
        <v>#REF!</v>
      </c>
      <c r="AJ40" s="156" t="e">
        <f>#REF!</f>
        <v>#REF!</v>
      </c>
    </row>
    <row r="41" spans="1:36" ht="15.75">
      <c r="A41" s="19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2" t="e">
        <f>#REF!</f>
        <v>#REF!</v>
      </c>
      <c r="AI41" s="156" t="e">
        <f>#REF!</f>
        <v>#REF!</v>
      </c>
      <c r="AJ41" s="156" t="e">
        <f>#REF!</f>
        <v>#REF!</v>
      </c>
    </row>
    <row r="42" spans="1:36" ht="16.5" thickBot="1">
      <c r="A42" s="195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62" t="e">
        <f>#REF!</f>
        <v>#REF!</v>
      </c>
      <c r="AI42" s="157" t="e">
        <f>#REF!</f>
        <v>#REF!</v>
      </c>
      <c r="AJ42" s="157" t="e">
        <f>#REF!</f>
        <v>#REF!</v>
      </c>
    </row>
    <row r="43" spans="1:36" ht="15.75">
      <c r="A43" s="195"/>
      <c r="B43" s="24"/>
      <c r="C43" s="24"/>
      <c r="D43" s="24" t="e">
        <f>SUM(D37:D42)</f>
        <v>#REF!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63" t="e">
        <f>SUM(AH37:AH42)</f>
        <v>#REF!</v>
      </c>
      <c r="AI43" s="163" t="e">
        <f>SUM(AI37:AI42)</f>
        <v>#REF!</v>
      </c>
      <c r="AJ43" s="163" t="e">
        <f>SUM(AJ37:AJ42)</f>
        <v>#REF!</v>
      </c>
    </row>
    <row r="44" spans="1:36" ht="16.5" thickBot="1">
      <c r="A44" s="195"/>
      <c r="B44" s="8"/>
      <c r="C44" s="34"/>
      <c r="D44" s="34"/>
      <c r="E44" s="34"/>
      <c r="F44" s="34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92"/>
      <c r="AI44" s="156"/>
      <c r="AJ44" s="156"/>
    </row>
    <row r="45" spans="1:36" ht="15.75" thickBot="1">
      <c r="A45" s="194" t="s">
        <v>118</v>
      </c>
      <c r="B45" s="131"/>
      <c r="C45" s="132">
        <f>D45+E45+F45</f>
        <v>304.9</v>
      </c>
      <c r="D45" s="133">
        <v>277.2</v>
      </c>
      <c r="E45" s="133">
        <v>27.7</v>
      </c>
      <c r="F45" s="134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>
        <v>261.21</v>
      </c>
      <c r="Y45" s="125">
        <v>26.11</v>
      </c>
      <c r="Z45" s="125">
        <v>0</v>
      </c>
      <c r="AA45" s="125"/>
      <c r="AB45" s="179">
        <f>AC45+AD45+AE45</f>
        <v>287.32</v>
      </c>
      <c r="AC45" s="179">
        <f>AH45/10</f>
        <v>261.21</v>
      </c>
      <c r="AD45" s="179">
        <f>AI45/10</f>
        <v>26.110000000000003</v>
      </c>
      <c r="AE45" s="179">
        <f>AJ45/10</f>
        <v>0</v>
      </c>
      <c r="AF45" s="98"/>
      <c r="AG45" s="181">
        <f>AH45+AI45+AJ45</f>
        <v>2873.2</v>
      </c>
      <c r="AH45" s="182">
        <v>2612.1</v>
      </c>
      <c r="AI45" s="183">
        <v>261.1</v>
      </c>
      <c r="AJ45" s="183">
        <v>0</v>
      </c>
    </row>
    <row r="46" spans="1:36" ht="15.75">
      <c r="A46" s="195"/>
      <c r="B46" s="8"/>
      <c r="C46" s="24"/>
      <c r="D46" s="24" t="e">
        <f>#REF!</f>
        <v>#REF!</v>
      </c>
      <c r="E46" s="24" t="e">
        <f>#REF!</f>
        <v>#REF!</v>
      </c>
      <c r="F46" s="24" t="e">
        <f>#REF!</f>
        <v>#REF!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 t="e">
        <f>#REF!</f>
        <v>#REF!</v>
      </c>
      <c r="AH46" s="92" t="e">
        <f>#REF!</f>
        <v>#REF!</v>
      </c>
      <c r="AI46" s="156" t="e">
        <f>#REF!</f>
        <v>#REF!</v>
      </c>
      <c r="AJ46" s="156" t="e">
        <f>#REF!</f>
        <v>#REF!</v>
      </c>
    </row>
    <row r="47" spans="1:36" ht="15.75">
      <c r="A47" s="19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2" t="e">
        <f>#REF!</f>
        <v>#REF!</v>
      </c>
      <c r="AI47" s="156" t="e">
        <f>#REF!</f>
        <v>#REF!</v>
      </c>
      <c r="AJ47" s="156"/>
    </row>
    <row r="48" spans="1:36" ht="15.75">
      <c r="A48" s="19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92" t="e">
        <f>#REF!</f>
        <v>#REF!</v>
      </c>
      <c r="AI48" s="156" t="e">
        <f>#REF!</f>
        <v>#REF!</v>
      </c>
      <c r="AJ48" s="156"/>
    </row>
    <row r="49" spans="1:36" ht="15.75">
      <c r="A49" s="195"/>
      <c r="B49" s="8"/>
      <c r="C49" s="8"/>
      <c r="D49" s="8" t="e">
        <f>#REF!</f>
        <v>#REF!</v>
      </c>
      <c r="E49" s="8" t="e">
        <f>#REF!</f>
        <v>#REF!</v>
      </c>
      <c r="F49" s="8" t="e">
        <f>#REF!</f>
        <v>#REF!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 t="e">
        <f>#REF!</f>
        <v>#REF!</v>
      </c>
      <c r="AH49" s="92" t="e">
        <f>#REF!</f>
        <v>#REF!</v>
      </c>
      <c r="AI49" s="156" t="e">
        <f>#REF!</f>
        <v>#REF!</v>
      </c>
      <c r="AJ49" s="156"/>
    </row>
    <row r="50" spans="1:36" ht="16.5" thickBot="1">
      <c r="A50" s="195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162" t="e">
        <f>#REF!</f>
        <v>#REF!</v>
      </c>
      <c r="AI50" s="157" t="e">
        <f>#REF!</f>
        <v>#REF!</v>
      </c>
      <c r="AJ50" s="157"/>
    </row>
    <row r="51" spans="1:36" ht="15.75">
      <c r="A51" s="195"/>
      <c r="B51" s="24"/>
      <c r="C51" s="24"/>
      <c r="D51" s="24" t="e">
        <f>SUM(D46:D50)</f>
        <v>#REF!</v>
      </c>
      <c r="E51" s="24" t="e">
        <f>SUM(E46:E50)</f>
        <v>#REF!</v>
      </c>
      <c r="F51" s="24" t="e">
        <f>SUM(F46:F50)</f>
        <v>#REF!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163" t="e">
        <f>SUM(AH46:AH50)</f>
        <v>#REF!</v>
      </c>
      <c r="AI51" s="163" t="e">
        <f>SUM(AI46:AI50)</f>
        <v>#REF!</v>
      </c>
      <c r="AJ51" s="163" t="e">
        <f>SUM(AJ46:AJ50)</f>
        <v>#REF!</v>
      </c>
    </row>
    <row r="52" spans="1:36" ht="16.5" thickBot="1">
      <c r="A52" s="195"/>
      <c r="B52" s="8"/>
      <c r="C52" s="34"/>
      <c r="D52" s="34"/>
      <c r="E52" s="34"/>
      <c r="F52" s="34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92"/>
      <c r="AI52" s="156"/>
      <c r="AJ52" s="156"/>
    </row>
    <row r="53" spans="1:36" ht="15.75" thickBot="1">
      <c r="A53" s="194" t="s">
        <v>119</v>
      </c>
      <c r="B53" s="131"/>
      <c r="C53" s="132">
        <f>D53+E53+F53</f>
        <v>206.1</v>
      </c>
      <c r="D53" s="133">
        <v>184</v>
      </c>
      <c r="E53" s="133">
        <v>18.4</v>
      </c>
      <c r="F53" s="134">
        <v>3.7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>
        <v>173.38</v>
      </c>
      <c r="Y53" s="125">
        <v>17.34</v>
      </c>
      <c r="Z53" s="125">
        <v>3.47</v>
      </c>
      <c r="AA53" s="125"/>
      <c r="AB53" s="179">
        <f>AC53+AD53+AE53</f>
        <v>194.19</v>
      </c>
      <c r="AC53" s="179">
        <f>AH53/10</f>
        <v>173.38</v>
      </c>
      <c r="AD53" s="179">
        <f>AI53/10</f>
        <v>17.34</v>
      </c>
      <c r="AE53" s="179">
        <f>AJ53/10</f>
        <v>3.47</v>
      </c>
      <c r="AF53" s="98"/>
      <c r="AG53" s="181">
        <f>AH53+AI53+AJ53</f>
        <v>1941.9</v>
      </c>
      <c r="AH53" s="182">
        <v>1733.8</v>
      </c>
      <c r="AI53" s="183">
        <v>173.4</v>
      </c>
      <c r="AJ53" s="183">
        <v>34.7</v>
      </c>
    </row>
    <row r="54" spans="1:36" ht="15.75">
      <c r="A54" s="195"/>
      <c r="B54" s="8"/>
      <c r="C54" s="24"/>
      <c r="D54" s="20"/>
      <c r="E54" s="20"/>
      <c r="F54" s="2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60"/>
      <c r="AI54" s="156"/>
      <c r="AJ54" s="156"/>
    </row>
    <row r="55" spans="1:36" ht="15.75">
      <c r="A55" s="195"/>
      <c r="B55" s="8"/>
      <c r="C55" s="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60"/>
      <c r="AI55" s="156"/>
      <c r="AJ55" s="156"/>
    </row>
    <row r="56" spans="1:36" ht="15.75">
      <c r="A56" s="195"/>
      <c r="B56" s="8"/>
      <c r="C56" s="8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160"/>
      <c r="AI56" s="156"/>
      <c r="AJ56" s="156"/>
    </row>
    <row r="57" spans="1:36" ht="15.75">
      <c r="A57" s="195"/>
      <c r="B57" s="8"/>
      <c r="C57" s="8"/>
      <c r="D57" s="11" t="e">
        <f>#REF!</f>
        <v>#REF!</v>
      </c>
      <c r="E57" s="11" t="e">
        <f>#REF!</f>
        <v>#REF!</v>
      </c>
      <c r="F57" s="11" t="e">
        <f>#REF!</f>
        <v>#REF!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60"/>
      <c r="AI57" s="156"/>
      <c r="AJ57" s="156"/>
    </row>
    <row r="58" spans="1:36" ht="15.75">
      <c r="A58" s="195"/>
      <c r="B58" s="8"/>
      <c r="C58" s="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61" t="e">
        <f>#REF!</f>
        <v>#REF!</v>
      </c>
      <c r="AI58" s="156" t="e">
        <f>#REF!</f>
        <v>#REF!</v>
      </c>
      <c r="AJ58" s="156" t="e">
        <f>#REF!</f>
        <v>#REF!</v>
      </c>
    </row>
    <row r="59" spans="1:36" ht="15.75">
      <c r="A59" s="195"/>
      <c r="B59" s="8"/>
      <c r="C59" s="8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160"/>
      <c r="AI59" s="156"/>
      <c r="AJ59" s="156"/>
    </row>
    <row r="60" spans="1:36" ht="15.75">
      <c r="A60" s="195"/>
      <c r="B60" s="8"/>
      <c r="C60" s="8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160"/>
      <c r="AI60" s="156"/>
      <c r="AJ60" s="156"/>
    </row>
    <row r="61" spans="1:36" ht="16.5" thickBot="1">
      <c r="A61" s="195"/>
      <c r="B61" s="21"/>
      <c r="C61" s="21"/>
      <c r="D61" s="22" t="e">
        <f>#REF!</f>
        <v>#REF!</v>
      </c>
      <c r="E61" s="22" t="e">
        <f>#REF!</f>
        <v>#REF!</v>
      </c>
      <c r="F61" s="22" t="e">
        <f>#REF!</f>
        <v>#REF!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165"/>
      <c r="AI61" s="157"/>
      <c r="AJ61" s="157"/>
    </row>
    <row r="62" spans="1:36" ht="15.75">
      <c r="A62" s="195"/>
      <c r="B62" s="24"/>
      <c r="C62" s="24"/>
      <c r="D62" s="24" t="e">
        <f>SUM(D54:D61)</f>
        <v>#REF!</v>
      </c>
      <c r="E62" s="24" t="e">
        <f>SUM(E54:E61)</f>
        <v>#REF!</v>
      </c>
      <c r="F62" s="24" t="e">
        <f>SUM(F54:F61)</f>
        <v>#REF!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163" t="e">
        <f>SUM(AH54:AH61)</f>
        <v>#REF!</v>
      </c>
      <c r="AI62" s="174"/>
      <c r="AJ62" s="174"/>
    </row>
    <row r="63" spans="1:36" ht="16.5" thickBot="1">
      <c r="A63" s="195"/>
      <c r="B63" s="8"/>
      <c r="C63" s="34"/>
      <c r="D63" s="127"/>
      <c r="E63" s="127"/>
      <c r="F63" s="12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160"/>
      <c r="AI63" s="156"/>
      <c r="AJ63" s="156"/>
    </row>
    <row r="64" spans="1:36" ht="15.75" thickBot="1">
      <c r="A64" s="194" t="s">
        <v>120</v>
      </c>
      <c r="B64" s="131"/>
      <c r="C64" s="132">
        <f>D64+E64+F64</f>
        <v>278.7</v>
      </c>
      <c r="D64" s="133">
        <v>232.7</v>
      </c>
      <c r="E64" s="133">
        <v>23</v>
      </c>
      <c r="F64" s="134">
        <v>23</v>
      </c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>
        <v>219.25</v>
      </c>
      <c r="Y64" s="125">
        <v>21.9</v>
      </c>
      <c r="Z64" s="125">
        <v>22</v>
      </c>
      <c r="AA64" s="125"/>
      <c r="AB64" s="179">
        <f>AC64+AD64+AE64</f>
        <v>263.15</v>
      </c>
      <c r="AC64" s="179">
        <f>AH64/10</f>
        <v>219.25</v>
      </c>
      <c r="AD64" s="179">
        <f>AI64/10</f>
        <v>21.9</v>
      </c>
      <c r="AE64" s="179">
        <f>AJ64/10</f>
        <v>22</v>
      </c>
      <c r="AF64" s="98"/>
      <c r="AG64" s="181">
        <f>AH64+AI64+AJ64</f>
        <v>2631.5</v>
      </c>
      <c r="AH64" s="182">
        <v>2192.5</v>
      </c>
      <c r="AI64" s="183">
        <v>219</v>
      </c>
      <c r="AJ64" s="183">
        <v>220</v>
      </c>
    </row>
    <row r="65" spans="1:36" ht="15">
      <c r="A65" s="195"/>
      <c r="B65" s="97"/>
      <c r="C65" s="120"/>
      <c r="D65" s="130" t="e">
        <f>'[1]проверка по годам'!E8</f>
        <v>#REF!</v>
      </c>
      <c r="E65" s="130"/>
      <c r="F65" s="130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60">
        <f>'[1]проверка по годам'!F8</f>
        <v>360</v>
      </c>
      <c r="AI65" s="156" t="e">
        <f>#REF!</f>
        <v>#REF!</v>
      </c>
      <c r="AJ65" s="156" t="e">
        <f>#REF!</f>
        <v>#REF!</v>
      </c>
    </row>
    <row r="66" spans="1:36" ht="15.75">
      <c r="A66" s="195"/>
      <c r="B66" s="8"/>
      <c r="C66" s="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61">
        <v>1191.7</v>
      </c>
      <c r="AI66" s="156">
        <v>149</v>
      </c>
      <c r="AJ66" s="156">
        <v>149</v>
      </c>
    </row>
    <row r="67" spans="1:36" ht="15.75">
      <c r="A67" s="195"/>
      <c r="B67" s="8"/>
      <c r="C67" s="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61" t="e">
        <f>#REF!</f>
        <v>#REF!</v>
      </c>
      <c r="AI67" s="156" t="e">
        <f>#REF!</f>
        <v>#REF!</v>
      </c>
      <c r="AJ67" s="156" t="e">
        <f>#REF!</f>
        <v>#REF!</v>
      </c>
    </row>
    <row r="68" spans="1:36" ht="16.5" thickBot="1">
      <c r="A68" s="195"/>
      <c r="B68" s="21"/>
      <c r="C68" s="21"/>
      <c r="D68" s="104" t="e">
        <f>#REF!</f>
        <v>#REF!</v>
      </c>
      <c r="E68" s="104" t="e">
        <f>#REF!</f>
        <v>#REF!</v>
      </c>
      <c r="F68" s="104" t="e">
        <f>#REF!</f>
        <v>#REF!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65"/>
      <c r="AI68" s="157"/>
      <c r="AJ68" s="157"/>
    </row>
    <row r="69" spans="1:36" ht="15.75">
      <c r="A69" s="195"/>
      <c r="B69" s="24"/>
      <c r="C69" s="24"/>
      <c r="D69" s="24" t="e">
        <f>SUM(D65:D68)</f>
        <v>#REF!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163" t="e">
        <f>SUM(AH65:AH68)</f>
        <v>#REF!</v>
      </c>
      <c r="AI69" s="163" t="e">
        <f>SUM(AI65:AI68)</f>
        <v>#REF!</v>
      </c>
      <c r="AJ69" s="163" t="e">
        <f>SUM(AJ65:AJ68)</f>
        <v>#REF!</v>
      </c>
    </row>
    <row r="70" spans="1:36" ht="15.75" thickBot="1">
      <c r="A70" s="195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160"/>
      <c r="AI70" s="156"/>
      <c r="AJ70" s="156"/>
    </row>
    <row r="71" spans="1:36" ht="15.75" thickBot="1">
      <c r="A71" s="194" t="s">
        <v>121</v>
      </c>
      <c r="B71" s="135"/>
      <c r="C71" s="132">
        <f>D71+E71+F71</f>
        <v>93.9</v>
      </c>
      <c r="D71" s="136">
        <v>84.9</v>
      </c>
      <c r="E71" s="136">
        <v>9</v>
      </c>
      <c r="F71" s="136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>
        <v>80.02</v>
      </c>
      <c r="Y71" s="98">
        <v>8</v>
      </c>
      <c r="Z71" s="98">
        <v>0</v>
      </c>
      <c r="AA71" s="98"/>
      <c r="AB71" s="179">
        <f>AC71+AD71+AE71</f>
        <v>88.02000000000001</v>
      </c>
      <c r="AC71" s="179">
        <f>AH71/10</f>
        <v>80.02000000000001</v>
      </c>
      <c r="AD71" s="179">
        <f>AI71/10</f>
        <v>8</v>
      </c>
      <c r="AE71" s="179">
        <f>AJ71/10</f>
        <v>0</v>
      </c>
      <c r="AF71" s="98"/>
      <c r="AG71" s="181">
        <f>AH71+AI71+AJ71</f>
        <v>880.2</v>
      </c>
      <c r="AH71" s="182">
        <v>800.2</v>
      </c>
      <c r="AI71" s="183">
        <v>80</v>
      </c>
      <c r="AJ71" s="183"/>
    </row>
    <row r="72" spans="1:36" ht="15.75">
      <c r="A72" s="19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66" t="e">
        <f>#REF!</f>
        <v>#REF!</v>
      </c>
      <c r="AI72" s="156" t="e">
        <f>#REF!</f>
        <v>#REF!</v>
      </c>
      <c r="AJ72" s="156"/>
    </row>
    <row r="73" spans="1:36" ht="15.75">
      <c r="A73" s="195"/>
      <c r="B73" s="8"/>
      <c r="C73" s="8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160"/>
      <c r="AI73" s="156"/>
      <c r="AJ73" s="156"/>
    </row>
    <row r="74" spans="1:36" ht="16.5" thickBot="1">
      <c r="A74" s="195"/>
      <c r="B74" s="21"/>
      <c r="C74" s="21"/>
      <c r="D74" s="21" t="e">
        <f>#REF!</f>
        <v>#REF!</v>
      </c>
      <c r="E74" s="21" t="e">
        <f>#REF!</f>
        <v>#REF!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165"/>
      <c r="AI74" s="157"/>
      <c r="AJ74" s="157"/>
    </row>
    <row r="75" spans="1:36" ht="15.75">
      <c r="A75" s="195"/>
      <c r="B75" s="24"/>
      <c r="C75" s="24"/>
      <c r="D75" s="24" t="e">
        <f>SUM(D72:D74)</f>
        <v>#REF!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163" t="e">
        <f>SUM(AH72:AH74)</f>
        <v>#REF!</v>
      </c>
      <c r="AI75" s="174"/>
      <c r="AJ75" s="174"/>
    </row>
    <row r="76" spans="1:36" ht="15.75" thickBot="1">
      <c r="A76" s="1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160"/>
      <c r="AI76" s="156"/>
      <c r="AJ76" s="156"/>
    </row>
    <row r="77" spans="1:36" ht="15.75" thickBot="1">
      <c r="A77" s="194" t="s">
        <v>122</v>
      </c>
      <c r="B77" s="138"/>
      <c r="C77" s="132">
        <f>D77+E77+F77</f>
        <v>11986.5</v>
      </c>
      <c r="D77" s="139">
        <v>3486.5</v>
      </c>
      <c r="E77" s="139">
        <v>900</v>
      </c>
      <c r="F77" s="139">
        <v>7600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>
        <v>3285.46</v>
      </c>
      <c r="Y77" s="100">
        <v>900</v>
      </c>
      <c r="Z77" s="100">
        <v>8360</v>
      </c>
      <c r="AA77" s="100"/>
      <c r="AB77" s="179">
        <f>AC77+AD77+AE77</f>
        <v>12545.46</v>
      </c>
      <c r="AC77" s="179">
        <f>AH77/10</f>
        <v>3285.46</v>
      </c>
      <c r="AD77" s="179">
        <f>AI77/10</f>
        <v>900</v>
      </c>
      <c r="AE77" s="179">
        <f>AJ77/10</f>
        <v>8360</v>
      </c>
      <c r="AF77" s="100"/>
      <c r="AG77" s="181">
        <f>AH77+AI77+AJ77</f>
        <v>125454.6</v>
      </c>
      <c r="AH77" s="184">
        <v>32854.6</v>
      </c>
      <c r="AI77" s="185">
        <v>9000</v>
      </c>
      <c r="AJ77" s="185">
        <v>83600</v>
      </c>
    </row>
    <row r="78" spans="1:36" ht="15.75">
      <c r="A78" s="195"/>
      <c r="B78" s="24"/>
      <c r="C78" s="24"/>
      <c r="D78" s="105" t="e">
        <f>#REF!</f>
        <v>#REF!</v>
      </c>
      <c r="E78" s="105" t="e">
        <f>#REF!</f>
        <v>#REF!</v>
      </c>
      <c r="F78" s="105" t="e">
        <f>#REF!</f>
        <v>#REF!</v>
      </c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 t="e">
        <f>#REF!</f>
        <v>#REF!</v>
      </c>
      <c r="AH78" s="167" t="e">
        <f>#REF!</f>
        <v>#REF!</v>
      </c>
      <c r="AI78" s="174" t="e">
        <f>#REF!</f>
        <v>#REF!</v>
      </c>
      <c r="AJ78" s="174" t="e">
        <f>#REF!</f>
        <v>#REF!</v>
      </c>
    </row>
    <row r="79" spans="1:36" ht="15">
      <c r="A79" s="1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160"/>
      <c r="AI79" s="156"/>
      <c r="AJ79" s="156"/>
    </row>
    <row r="80" spans="1:36" ht="15.75" thickBot="1">
      <c r="A80" s="195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160"/>
      <c r="AI80" s="156"/>
      <c r="AJ80" s="156"/>
    </row>
    <row r="81" spans="1:36" ht="15.75" thickBot="1">
      <c r="A81" s="194" t="s">
        <v>123</v>
      </c>
      <c r="B81" s="135"/>
      <c r="C81" s="132">
        <f>D81+E81+F81</f>
        <v>301.50000000000006</v>
      </c>
      <c r="D81" s="136">
        <v>251.3</v>
      </c>
      <c r="E81" s="136">
        <v>25.1</v>
      </c>
      <c r="F81" s="136">
        <v>25.1</v>
      </c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>
        <v>236.81</v>
      </c>
      <c r="Y81" s="98">
        <v>23.68</v>
      </c>
      <c r="Z81" s="98">
        <v>23.68</v>
      </c>
      <c r="AA81" s="98"/>
      <c r="AB81" s="179">
        <f>AC81+AD81+AE81</f>
        <v>284.17</v>
      </c>
      <c r="AC81" s="179">
        <f>AH81/10</f>
        <v>236.81</v>
      </c>
      <c r="AD81" s="179">
        <f>AI81/10</f>
        <v>23.68</v>
      </c>
      <c r="AE81" s="179">
        <f>AJ81/10</f>
        <v>23.68</v>
      </c>
      <c r="AF81" s="98"/>
      <c r="AG81" s="181">
        <f>AH81+AI81+AJ81</f>
        <v>2841.7000000000003</v>
      </c>
      <c r="AH81" s="182">
        <v>2368.1</v>
      </c>
      <c r="AI81" s="183">
        <v>236.8</v>
      </c>
      <c r="AJ81" s="183">
        <v>236.8</v>
      </c>
    </row>
    <row r="82" spans="1:36" ht="15.75">
      <c r="A82" s="195"/>
      <c r="B82" s="8"/>
      <c r="C82" s="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160"/>
      <c r="AI82" s="156"/>
      <c r="AJ82" s="156"/>
    </row>
    <row r="83" spans="1:36" ht="15.75">
      <c r="A83" s="195"/>
      <c r="B83" s="8"/>
      <c r="C83" s="8"/>
      <c r="D83" s="11" t="e">
        <f>#REF!</f>
        <v>#REF!</v>
      </c>
      <c r="E83" s="11" t="e">
        <f>#REF!</f>
        <v>#REF!</v>
      </c>
      <c r="F83" s="11" t="e">
        <f>#REF!</f>
        <v>#REF!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 t="e">
        <f>#REF!</f>
        <v>#REF!</v>
      </c>
      <c r="AH83" s="161" t="e">
        <f>#REF!</f>
        <v>#REF!</v>
      </c>
      <c r="AI83" s="156" t="e">
        <f>#REF!</f>
        <v>#REF!</v>
      </c>
      <c r="AJ83" s="156" t="e">
        <f>#REF!</f>
        <v>#REF!</v>
      </c>
    </row>
    <row r="84" spans="1:36" ht="15.75">
      <c r="A84" s="195"/>
      <c r="B84" s="8"/>
      <c r="C84" s="8"/>
      <c r="D84" s="11" t="e">
        <f>#REF!</f>
        <v>#REF!</v>
      </c>
      <c r="E84" s="11" t="e">
        <f>#REF!</f>
        <v>#REF!</v>
      </c>
      <c r="F84" s="11" t="e">
        <f>#REF!</f>
        <v>#REF!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 t="e">
        <f>#REF!</f>
        <v>#REF!</v>
      </c>
      <c r="AH84" s="161" t="e">
        <f>#REF!</f>
        <v>#REF!</v>
      </c>
      <c r="AI84" s="156" t="e">
        <f>#REF!</f>
        <v>#REF!</v>
      </c>
      <c r="AJ84" s="156" t="e">
        <f>#REF!</f>
        <v>#REF!</v>
      </c>
    </row>
    <row r="85" spans="1:36" ht="15.75">
      <c r="A85" s="195"/>
      <c r="B85" s="8"/>
      <c r="C85" s="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61" t="e">
        <f>#REF!</f>
        <v>#REF!</v>
      </c>
      <c r="AI85" s="156" t="e">
        <f>#REF!</f>
        <v>#REF!</v>
      </c>
      <c r="AJ85" s="156" t="e">
        <f>#REF!</f>
        <v>#REF!</v>
      </c>
    </row>
    <row r="86" spans="1:36" ht="15.75">
      <c r="A86" s="195"/>
      <c r="B86" s="8"/>
      <c r="C86" s="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61" t="e">
        <f>#REF!</f>
        <v>#REF!</v>
      </c>
      <c r="AI86" s="156" t="e">
        <f>#REF!</f>
        <v>#REF!</v>
      </c>
      <c r="AJ86" s="156" t="e">
        <f>#REF!</f>
        <v>#REF!</v>
      </c>
    </row>
    <row r="87" spans="1:36" ht="16.5" thickBot="1">
      <c r="A87" s="195"/>
      <c r="B87" s="21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168" t="e">
        <f>#REF!</f>
        <v>#REF!</v>
      </c>
      <c r="AI87" s="157" t="e">
        <f>#REF!</f>
        <v>#REF!</v>
      </c>
      <c r="AJ87" s="157" t="e">
        <f>#REF!</f>
        <v>#REF!</v>
      </c>
    </row>
    <row r="88" spans="1:36" ht="15.75">
      <c r="A88" s="195"/>
      <c r="B88" s="24"/>
      <c r="C88" s="24"/>
      <c r="D88" s="24" t="e">
        <f>SUM(D82:D87)</f>
        <v>#REF!</v>
      </c>
      <c r="E88" s="24" t="e">
        <f>SUM(E82:E87)</f>
        <v>#REF!</v>
      </c>
      <c r="F88" s="24" t="e">
        <f>SUM(F82:F87)</f>
        <v>#REF!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163" t="e">
        <f>SUM(AH82:AH87)</f>
        <v>#REF!</v>
      </c>
      <c r="AI88" s="163" t="e">
        <f>SUM(AI82:AI87)</f>
        <v>#REF!</v>
      </c>
      <c r="AJ88" s="163" t="e">
        <f>SUM(AJ82:AJ87)</f>
        <v>#REF!</v>
      </c>
    </row>
    <row r="89" spans="1:36" ht="16.5" thickBot="1">
      <c r="A89" s="195"/>
      <c r="B89" s="8"/>
      <c r="C89" s="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61"/>
      <c r="AI89" s="156"/>
      <c r="AJ89" s="156"/>
    </row>
    <row r="90" spans="1:36" ht="15.75" thickBot="1">
      <c r="A90" s="194" t="s">
        <v>124</v>
      </c>
      <c r="B90" s="135"/>
      <c r="C90" s="132">
        <f>D90+E90+F90</f>
        <v>584.8</v>
      </c>
      <c r="D90" s="140">
        <v>508.5</v>
      </c>
      <c r="E90" s="140">
        <v>50.9</v>
      </c>
      <c r="F90" s="140">
        <v>25.4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>
        <v>479.16</v>
      </c>
      <c r="Y90" s="101">
        <v>47.9</v>
      </c>
      <c r="Z90" s="101">
        <v>24.1</v>
      </c>
      <c r="AA90" s="101"/>
      <c r="AB90" s="179">
        <f>AC90+AD90+AE90</f>
        <v>551.1600000000001</v>
      </c>
      <c r="AC90" s="179">
        <f>AH90/10</f>
        <v>479.16</v>
      </c>
      <c r="AD90" s="179">
        <f>AI90/10</f>
        <v>47.9</v>
      </c>
      <c r="AE90" s="179">
        <f>AJ90/10</f>
        <v>24.1</v>
      </c>
      <c r="AF90" s="101"/>
      <c r="AG90" s="181">
        <f>AH90+AI90+AJ90</f>
        <v>5511.6</v>
      </c>
      <c r="AH90" s="186">
        <v>4791.6</v>
      </c>
      <c r="AI90" s="183">
        <v>479</v>
      </c>
      <c r="AJ90" s="183">
        <v>241</v>
      </c>
    </row>
    <row r="91" spans="1:36" ht="15.75">
      <c r="A91" s="19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92">
        <v>550</v>
      </c>
      <c r="AI91" s="156">
        <v>55</v>
      </c>
      <c r="AJ91" s="156">
        <v>28</v>
      </c>
    </row>
    <row r="92" spans="1:36" ht="15.75">
      <c r="A92" s="195"/>
      <c r="B92" s="8"/>
      <c r="C92" s="8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160"/>
      <c r="AI92" s="156"/>
      <c r="AJ92" s="156"/>
    </row>
    <row r="93" spans="1:36" ht="15.75">
      <c r="A93" s="195"/>
      <c r="B93" s="8"/>
      <c r="C93" s="8"/>
      <c r="D93" s="8" t="e">
        <f>#REF!</f>
        <v>#REF!</v>
      </c>
      <c r="E93" s="8" t="e">
        <f>#REF!</f>
        <v>#REF!</v>
      </c>
      <c r="F93" s="8" t="e">
        <f>#REF!</f>
        <v>#REF!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 t="e">
        <f>#REF!</f>
        <v>#REF!</v>
      </c>
      <c r="AH93" s="92" t="e">
        <f>#REF!</f>
        <v>#REF!</v>
      </c>
      <c r="AI93" s="156" t="e">
        <f>#REF!</f>
        <v>#REF!</v>
      </c>
      <c r="AJ93" s="156" t="e">
        <f>#REF!</f>
        <v>#REF!</v>
      </c>
    </row>
    <row r="94" spans="1:36" ht="15.75">
      <c r="A94" s="19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92" t="e">
        <f>#REF!</f>
        <v>#REF!</v>
      </c>
      <c r="AI94" s="156" t="e">
        <f>#REF!</f>
        <v>#REF!</v>
      </c>
      <c r="AJ94" s="156" t="e">
        <f>#REF!</f>
        <v>#REF!</v>
      </c>
    </row>
    <row r="95" spans="1:36" ht="15.75">
      <c r="A95" s="19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92" t="e">
        <f>#REF!</f>
        <v>#REF!</v>
      </c>
      <c r="AI95" s="156" t="e">
        <f>#REF!</f>
        <v>#REF!</v>
      </c>
      <c r="AJ95" s="156" t="e">
        <f>#REF!</f>
        <v>#REF!</v>
      </c>
    </row>
    <row r="96" spans="1:36" ht="16.5" thickBot="1">
      <c r="A96" s="195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162" t="e">
        <f>#REF!</f>
        <v>#REF!</v>
      </c>
      <c r="AI96" s="157" t="e">
        <f>#REF!</f>
        <v>#REF!</v>
      </c>
      <c r="AJ96" s="157" t="e">
        <f>#REF!</f>
        <v>#REF!</v>
      </c>
    </row>
    <row r="97" spans="1:36" ht="15.75">
      <c r="A97" s="195"/>
      <c r="B97" s="24"/>
      <c r="C97" s="24"/>
      <c r="D97" s="24" t="e">
        <f>SUM(D91:D96)</f>
        <v>#REF!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163" t="e">
        <f>SUM(AH91:AH96)</f>
        <v>#REF!</v>
      </c>
      <c r="AI97" s="163" t="e">
        <f>SUM(AI91:AI96)</f>
        <v>#REF!</v>
      </c>
      <c r="AJ97" s="163" t="e">
        <f>SUM(AJ91:AJ96)</f>
        <v>#REF!</v>
      </c>
    </row>
    <row r="98" spans="1:36" ht="16.5" thickBot="1">
      <c r="A98" s="19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92"/>
      <c r="AI98" s="156"/>
      <c r="AJ98" s="156"/>
    </row>
    <row r="99" spans="1:36" ht="15.75" thickBot="1">
      <c r="A99" s="194" t="s">
        <v>125</v>
      </c>
      <c r="B99" s="135"/>
      <c r="C99" s="132">
        <f>D99+E99+F99</f>
        <v>57</v>
      </c>
      <c r="D99" s="136">
        <v>48</v>
      </c>
      <c r="E99" s="136">
        <v>4.8</v>
      </c>
      <c r="F99" s="136">
        <v>4.2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>
        <v>45.22</v>
      </c>
      <c r="Y99" s="98">
        <v>4.52</v>
      </c>
      <c r="Z99" s="98">
        <v>0.7</v>
      </c>
      <c r="AA99" s="98"/>
      <c r="AB99" s="179">
        <f>AC99+AD99+AE99</f>
        <v>50.440000000000005</v>
      </c>
      <c r="AC99" s="179">
        <f>AH99/10</f>
        <v>45.22</v>
      </c>
      <c r="AD99" s="179">
        <f>AI99/10</f>
        <v>4.5200000000000005</v>
      </c>
      <c r="AE99" s="179">
        <f>AJ99/10</f>
        <v>0.7</v>
      </c>
      <c r="AF99" s="98"/>
      <c r="AG99" s="181">
        <f>AH99+AI99+AJ99</f>
        <v>504.4</v>
      </c>
      <c r="AH99" s="182">
        <v>452.2</v>
      </c>
      <c r="AI99" s="183">
        <v>45.2</v>
      </c>
      <c r="AJ99" s="183">
        <v>7</v>
      </c>
    </row>
    <row r="100" spans="1:36" ht="15.75">
      <c r="A100" s="195"/>
      <c r="B100" s="8"/>
      <c r="C100" s="8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61"/>
      <c r="AI100" s="156"/>
      <c r="AJ100" s="156"/>
    </row>
    <row r="101" spans="1:36" ht="16.5" thickBot="1">
      <c r="A101" s="195"/>
      <c r="B101" s="21"/>
      <c r="C101" s="21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 t="e">
        <f>#REF!</f>
        <v>#REF!</v>
      </c>
      <c r="AH101" s="168" t="e">
        <f>#REF!</f>
        <v>#REF!</v>
      </c>
      <c r="AI101" s="157" t="e">
        <f>#REF!</f>
        <v>#REF!</v>
      </c>
      <c r="AJ101" s="157" t="e">
        <f>#REF!</f>
        <v>#REF!</v>
      </c>
    </row>
    <row r="102" spans="1:36" ht="15">
      <c r="A102" s="195"/>
      <c r="B102" s="106"/>
      <c r="C102" s="106"/>
      <c r="D102" s="106" t="e">
        <f>SUM(D100:D101)</f>
        <v>#REF!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69" t="e">
        <f>SUM(AH100:AH101)</f>
        <v>#REF!</v>
      </c>
      <c r="AI102" s="174"/>
      <c r="AJ102" s="174"/>
    </row>
    <row r="103" spans="1:36" ht="15.75" thickBot="1">
      <c r="A103" s="195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160"/>
      <c r="AI103" s="156"/>
      <c r="AJ103" s="156"/>
    </row>
    <row r="104" spans="1:36" ht="15.75" thickBot="1">
      <c r="A104" s="194" t="s">
        <v>126</v>
      </c>
      <c r="B104" s="135"/>
      <c r="C104" s="132">
        <f>D104+E104+F104</f>
        <v>115.8</v>
      </c>
      <c r="D104" s="136">
        <v>101.5</v>
      </c>
      <c r="E104" s="136">
        <v>10.2</v>
      </c>
      <c r="F104" s="136">
        <v>4.1</v>
      </c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>
        <v>95.64</v>
      </c>
      <c r="Y104" s="98">
        <v>9.56</v>
      </c>
      <c r="Z104" s="98">
        <v>1.89</v>
      </c>
      <c r="AA104" s="98"/>
      <c r="AB104" s="179">
        <f>AC104+AD104+AE104</f>
        <v>107.09</v>
      </c>
      <c r="AC104" s="179">
        <f>AH104/10</f>
        <v>95.64</v>
      </c>
      <c r="AD104" s="179">
        <f>AI104/10</f>
        <v>9.559999999999999</v>
      </c>
      <c r="AE104" s="179">
        <f>AJ104/10</f>
        <v>1.89</v>
      </c>
      <c r="AF104" s="98"/>
      <c r="AG104" s="181">
        <f>AH104+AI104+AJ104</f>
        <v>1070.9</v>
      </c>
      <c r="AH104" s="182">
        <v>956.4</v>
      </c>
      <c r="AI104" s="183">
        <v>95.6</v>
      </c>
      <c r="AJ104" s="183">
        <v>18.9</v>
      </c>
    </row>
    <row r="105" spans="1:36" ht="15.75">
      <c r="A105" s="195"/>
      <c r="B105" s="8"/>
      <c r="C105" s="8"/>
      <c r="D105" s="11" t="e">
        <f>#REF!</f>
        <v>#REF!</v>
      </c>
      <c r="E105" s="11" t="e">
        <f>#REF!</f>
        <v>#REF!</v>
      </c>
      <c r="F105" s="11" t="e">
        <f>#REF!</f>
        <v>#REF!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 t="e">
        <f>#REF!</f>
        <v>#REF!</v>
      </c>
      <c r="AH105" s="161" t="e">
        <f>#REF!</f>
        <v>#REF!</v>
      </c>
      <c r="AI105" s="156" t="e">
        <f>#REF!</f>
        <v>#REF!</v>
      </c>
      <c r="AJ105" s="156" t="e">
        <f>#REF!</f>
        <v>#REF!</v>
      </c>
    </row>
    <row r="106" spans="1:36" ht="16.5" thickBot="1">
      <c r="A106" s="195"/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168" t="e">
        <f>#REF!</f>
        <v>#REF!</v>
      </c>
      <c r="AI106" s="157" t="e">
        <f>#REF!</f>
        <v>#REF!</v>
      </c>
      <c r="AJ106" s="157" t="e">
        <f>#REF!</f>
        <v>#REF!</v>
      </c>
    </row>
    <row r="107" spans="1:36" ht="15">
      <c r="A107" s="195"/>
      <c r="B107" s="106"/>
      <c r="C107" s="106"/>
      <c r="D107" s="106" t="e">
        <f>SUM(D105:D106)</f>
        <v>#REF!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69" t="e">
        <f>SUM(AH105:AH106)</f>
        <v>#REF!</v>
      </c>
      <c r="AI107" s="169" t="e">
        <f>SUM(AI105:AI106)</f>
        <v>#REF!</v>
      </c>
      <c r="AJ107" s="169" t="e">
        <f>SUM(AJ105:AJ106)</f>
        <v>#REF!</v>
      </c>
    </row>
    <row r="108" spans="1:36" ht="15.75" thickBot="1">
      <c r="A108" s="195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160"/>
      <c r="AI108" s="156"/>
      <c r="AJ108" s="156"/>
    </row>
    <row r="109" spans="1:36" ht="15.75" thickBot="1">
      <c r="A109" s="194" t="s">
        <v>127</v>
      </c>
      <c r="B109" s="135"/>
      <c r="C109" s="132">
        <f>D109+E109+F109</f>
        <v>359.4</v>
      </c>
      <c r="D109" s="136">
        <v>299.6</v>
      </c>
      <c r="E109" s="136">
        <v>29.9</v>
      </c>
      <c r="F109" s="136">
        <v>29.9</v>
      </c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>
        <v>282.36</v>
      </c>
      <c r="Y109" s="98">
        <v>28.24</v>
      </c>
      <c r="Z109" s="98">
        <v>28.24</v>
      </c>
      <c r="AA109" s="98"/>
      <c r="AB109" s="179">
        <f>AC109+AD109+AE109</f>
        <v>338.84000000000003</v>
      </c>
      <c r="AC109" s="179">
        <f>AH109/10</f>
        <v>282.36</v>
      </c>
      <c r="AD109" s="179">
        <f>AI109/10</f>
        <v>28.24</v>
      </c>
      <c r="AE109" s="179">
        <f>AJ109/10</f>
        <v>28.24</v>
      </c>
      <c r="AF109" s="98"/>
      <c r="AG109" s="181">
        <f>AH109+AI109+AJ109</f>
        <v>3388.4</v>
      </c>
      <c r="AH109" s="182">
        <v>2823.6</v>
      </c>
      <c r="AI109" s="183">
        <v>282.4</v>
      </c>
      <c r="AJ109" s="183">
        <v>282.4</v>
      </c>
    </row>
    <row r="110" spans="1:36" ht="15.75">
      <c r="A110" s="195"/>
      <c r="B110" s="8"/>
      <c r="C110" s="8"/>
      <c r="D110" s="8" t="e">
        <f>#REF!</f>
        <v>#REF!</v>
      </c>
      <c r="E110" s="8" t="e">
        <f>#REF!</f>
        <v>#REF!</v>
      </c>
      <c r="F110" s="8" t="e">
        <f>#REF!</f>
        <v>#REF!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 t="e">
        <f>#REF!</f>
        <v>#REF!</v>
      </c>
      <c r="AH110" s="92" t="e">
        <f>#REF!</f>
        <v>#REF!</v>
      </c>
      <c r="AI110" s="156" t="e">
        <f>#REF!</f>
        <v>#REF!</v>
      </c>
      <c r="AJ110" s="156" t="e">
        <f>#REF!</f>
        <v>#REF!</v>
      </c>
    </row>
    <row r="111" spans="1:36" ht="15.75">
      <c r="A111" s="195"/>
      <c r="B111" s="8"/>
      <c r="C111" s="8"/>
      <c r="D111" s="11" t="e">
        <f>#REF!</f>
        <v>#REF!</v>
      </c>
      <c r="E111" s="11" t="e">
        <f>#REF!</f>
        <v>#REF!</v>
      </c>
      <c r="F111" s="11" t="e">
        <f>#REF!</f>
        <v>#REF!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 t="e">
        <f>#REF!</f>
        <v>#REF!</v>
      </c>
      <c r="AH111" s="161" t="e">
        <f>#REF!</f>
        <v>#REF!</v>
      </c>
      <c r="AI111" s="156" t="e">
        <f>#REF!</f>
        <v>#REF!</v>
      </c>
      <c r="AJ111" s="156" t="e">
        <f>#REF!</f>
        <v>#REF!</v>
      </c>
    </row>
    <row r="112" spans="1:36" ht="15.75">
      <c r="A112" s="195"/>
      <c r="B112" s="8"/>
      <c r="C112" s="8"/>
      <c r="D112" s="11" t="e">
        <f>#REF!</f>
        <v>#REF!</v>
      </c>
      <c r="E112" s="11" t="e">
        <f>#REF!</f>
        <v>#REF!</v>
      </c>
      <c r="F112" s="11" t="e">
        <f>#REF!</f>
        <v>#REF!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 t="e">
        <f>#REF!</f>
        <v>#REF!</v>
      </c>
      <c r="AH112" s="161" t="e">
        <f>#REF!</f>
        <v>#REF!</v>
      </c>
      <c r="AI112" s="156" t="e">
        <f>#REF!</f>
        <v>#REF!</v>
      </c>
      <c r="AJ112" s="156" t="e">
        <f>#REF!</f>
        <v>#REF!</v>
      </c>
    </row>
    <row r="113" spans="1:36" ht="16.5" thickBot="1">
      <c r="A113" s="195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162" t="e">
        <f>#REF!</f>
        <v>#REF!</v>
      </c>
      <c r="AI113" s="157" t="e">
        <f>#REF!</f>
        <v>#REF!</v>
      </c>
      <c r="AJ113" s="157" t="e">
        <f>#REF!</f>
        <v>#REF!</v>
      </c>
    </row>
    <row r="114" spans="1:36" ht="15.75">
      <c r="A114" s="195"/>
      <c r="B114" s="24"/>
      <c r="C114" s="24"/>
      <c r="D114" s="24" t="e">
        <f>SUM(D110:D113)</f>
        <v>#REF!</v>
      </c>
      <c r="E114" s="24" t="e">
        <f>SUM(E110:E113)</f>
        <v>#REF!</v>
      </c>
      <c r="F114" s="24" t="e">
        <f>SUM(F110:F113)</f>
        <v>#REF!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163" t="e">
        <f>SUM(AH110:AH113)</f>
        <v>#REF!</v>
      </c>
      <c r="AI114" s="163" t="e">
        <f>SUM(AI110:AI113)</f>
        <v>#REF!</v>
      </c>
      <c r="AJ114" s="163" t="e">
        <f>SUM(AJ110:AJ113)</f>
        <v>#REF!</v>
      </c>
    </row>
    <row r="115" spans="1:36" ht="16.5" thickBot="1">
      <c r="A115" s="195"/>
      <c r="B115" s="8"/>
      <c r="C115" s="8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61"/>
      <c r="AI115" s="156"/>
      <c r="AJ115" s="156"/>
    </row>
    <row r="116" spans="1:36" ht="15.75" thickBot="1">
      <c r="A116" s="194" t="s">
        <v>128</v>
      </c>
      <c r="B116" s="135"/>
      <c r="C116" s="132">
        <f>D116+E116+F116</f>
        <v>2265.9</v>
      </c>
      <c r="D116" s="136">
        <v>715.9</v>
      </c>
      <c r="E116" s="136">
        <v>600</v>
      </c>
      <c r="F116" s="136">
        <v>950</v>
      </c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>
        <v>674.66</v>
      </c>
      <c r="Y116" s="98">
        <v>800</v>
      </c>
      <c r="Z116" s="98">
        <v>700</v>
      </c>
      <c r="AA116" s="98"/>
      <c r="AB116" s="179">
        <f>AC116+AD116+AE116</f>
        <v>2174.66</v>
      </c>
      <c r="AC116" s="179">
        <f>AH116/10</f>
        <v>674.6600000000001</v>
      </c>
      <c r="AD116" s="179">
        <f>AI116/10</f>
        <v>800</v>
      </c>
      <c r="AE116" s="179">
        <f>AJ116/10</f>
        <v>700</v>
      </c>
      <c r="AF116" s="98"/>
      <c r="AG116" s="181">
        <f>AH116+AI116+AJ116</f>
        <v>21746.6</v>
      </c>
      <c r="AH116" s="182">
        <v>6746.6</v>
      </c>
      <c r="AI116" s="183">
        <v>8000</v>
      </c>
      <c r="AJ116" s="183">
        <v>7000</v>
      </c>
    </row>
    <row r="117" spans="1:36" ht="15.75">
      <c r="A117" s="19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 t="e">
        <f>#REF!</f>
        <v>#REF!</v>
      </c>
      <c r="AH117" s="92" t="e">
        <f>#REF!</f>
        <v>#REF!</v>
      </c>
      <c r="AI117" s="156" t="e">
        <f>#REF!</f>
        <v>#REF!</v>
      </c>
      <c r="AJ117" s="156" t="e">
        <f>#REF!</f>
        <v>#REF!</v>
      </c>
    </row>
    <row r="118" spans="1:36" ht="15.75">
      <c r="A118" s="19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92"/>
      <c r="AI118" s="156"/>
      <c r="AJ118" s="156"/>
    </row>
    <row r="119" spans="1:36" ht="15.75">
      <c r="A119" s="19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92">
        <v>1500</v>
      </c>
      <c r="AI119" s="156">
        <v>1000</v>
      </c>
      <c r="AJ119" s="156">
        <v>1000</v>
      </c>
    </row>
    <row r="120" spans="1:36" ht="15.75">
      <c r="A120" s="195"/>
      <c r="B120" s="8"/>
      <c r="C120" s="8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160"/>
      <c r="AI120" s="156"/>
      <c r="AJ120" s="156"/>
    </row>
    <row r="121" spans="1:36" ht="15.75">
      <c r="A121" s="195"/>
      <c r="B121" s="8"/>
      <c r="C121" s="8"/>
      <c r="D121" s="8" t="e">
        <f>#REF!</f>
        <v>#REF!</v>
      </c>
      <c r="E121" s="8" t="e">
        <f>#REF!</f>
        <v>#REF!</v>
      </c>
      <c r="F121" s="8" t="e">
        <f>#REF!</f>
        <v>#REF!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 t="e">
        <f>#REF!</f>
        <v>#REF!</v>
      </c>
      <c r="AH121" s="92" t="e">
        <f>#REF!</f>
        <v>#REF!</v>
      </c>
      <c r="AI121" s="156" t="e">
        <f>#REF!</f>
        <v>#REF!</v>
      </c>
      <c r="AJ121" s="156" t="e">
        <f>#REF!</f>
        <v>#REF!</v>
      </c>
    </row>
    <row r="122" spans="1:36" ht="15.75">
      <c r="A122" s="195"/>
      <c r="B122" s="8"/>
      <c r="C122" s="8"/>
      <c r="D122" s="8" t="e">
        <f>#REF!</f>
        <v>#REF!</v>
      </c>
      <c r="E122" s="8" t="e">
        <f>#REF!</f>
        <v>#REF!</v>
      </c>
      <c r="F122" s="8" t="e">
        <f>#REF!</f>
        <v>#REF!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 t="e">
        <f>#REF!</f>
        <v>#REF!</v>
      </c>
      <c r="AH122" s="92" t="e">
        <f>#REF!</f>
        <v>#REF!</v>
      </c>
      <c r="AI122" s="156" t="e">
        <f>#REF!</f>
        <v>#REF!</v>
      </c>
      <c r="AJ122" s="156" t="e">
        <f>#REF!</f>
        <v>#REF!</v>
      </c>
    </row>
    <row r="123" spans="1:36" ht="15.75">
      <c r="A123" s="195"/>
      <c r="B123" s="8"/>
      <c r="C123" s="8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160"/>
      <c r="AI123" s="156"/>
      <c r="AJ123" s="156"/>
    </row>
    <row r="124" spans="1:36" ht="16.5" thickBot="1">
      <c r="A124" s="195"/>
      <c r="B124" s="21"/>
      <c r="C124" s="21"/>
      <c r="D124" s="21" t="e">
        <f>#REF!</f>
        <v>#REF!</v>
      </c>
      <c r="E124" s="21" t="e">
        <f>#REF!</f>
        <v>#REF!</v>
      </c>
      <c r="F124" s="21" t="e">
        <f>#REF!</f>
        <v>#REF!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 t="e">
        <f>#REF!</f>
        <v>#REF!</v>
      </c>
      <c r="AH124" s="162" t="e">
        <f>#REF!</f>
        <v>#REF!</v>
      </c>
      <c r="AI124" s="157" t="e">
        <f>#REF!</f>
        <v>#REF!</v>
      </c>
      <c r="AJ124" s="157" t="e">
        <f>#REF!</f>
        <v>#REF!</v>
      </c>
    </row>
    <row r="125" spans="1:36" ht="15.75">
      <c r="A125" s="195"/>
      <c r="B125" s="24"/>
      <c r="C125" s="24"/>
      <c r="D125" s="24" t="e">
        <f>SUM(D117:D124)</f>
        <v>#REF!</v>
      </c>
      <c r="E125" s="24" t="e">
        <f>SUM(E117:E124)</f>
        <v>#REF!</v>
      </c>
      <c r="F125" s="24" t="e">
        <f>SUM(F117:F124)</f>
        <v>#REF!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163" t="e">
        <f>SUM(AH117:AH124)</f>
        <v>#REF!</v>
      </c>
      <c r="AI125" s="163" t="e">
        <f>SUM(AI117:AI124)</f>
        <v>#REF!</v>
      </c>
      <c r="AJ125" s="163" t="e">
        <f>SUM(AJ117:AJ124)</f>
        <v>#REF!</v>
      </c>
    </row>
    <row r="126" spans="1:36" ht="15.75">
      <c r="A126" s="19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92"/>
      <c r="AI126" s="156"/>
      <c r="AJ126" s="156"/>
    </row>
    <row r="127" spans="1:36" ht="15">
      <c r="A127" s="194" t="s">
        <v>129</v>
      </c>
      <c r="B127" s="141"/>
      <c r="C127" s="141"/>
      <c r="D127" s="142">
        <v>169.1</v>
      </c>
      <c r="E127" s="142"/>
      <c r="F127" s="142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159">
        <v>1593.9</v>
      </c>
      <c r="AI127" s="156"/>
      <c r="AJ127" s="156"/>
    </row>
    <row r="128" spans="1:36" ht="45.75" thickBot="1">
      <c r="A128" s="196" t="s">
        <v>130</v>
      </c>
      <c r="B128" s="143"/>
      <c r="C128" s="143"/>
      <c r="D128" s="144">
        <v>254.4</v>
      </c>
      <c r="E128" s="144"/>
      <c r="F128" s="144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128">
        <v>2410.2</v>
      </c>
      <c r="AI128" s="157"/>
      <c r="AJ128" s="157"/>
    </row>
    <row r="129" spans="1:36" ht="15.75" thickBot="1">
      <c r="A129" s="197"/>
      <c r="B129" s="145"/>
      <c r="C129" s="132">
        <f>D129+E129+F129</f>
        <v>487</v>
      </c>
      <c r="D129" s="145">
        <f>SUM(D127:D128)</f>
        <v>423.5</v>
      </c>
      <c r="E129" s="145">
        <v>42.3</v>
      </c>
      <c r="F129" s="145">
        <v>21.2</v>
      </c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>
        <v>400.41</v>
      </c>
      <c r="Y129" s="107">
        <v>23.23</v>
      </c>
      <c r="Z129" s="107">
        <v>11.63</v>
      </c>
      <c r="AA129" s="107"/>
      <c r="AB129" s="179">
        <f>AC129+AD129+AE129</f>
        <v>435.29999999999995</v>
      </c>
      <c r="AC129" s="179">
        <f>AH129/10</f>
        <v>400.40999999999997</v>
      </c>
      <c r="AD129" s="179">
        <f>AI129/10</f>
        <v>23.259999999999998</v>
      </c>
      <c r="AE129" s="179">
        <f>AJ129/10</f>
        <v>11.629999999999999</v>
      </c>
      <c r="AF129" s="107"/>
      <c r="AG129" s="188">
        <f>AH129+AI129+AJ129</f>
        <v>4353</v>
      </c>
      <c r="AH129" s="189">
        <f>SUM(AH127:AH128)</f>
        <v>4004.1</v>
      </c>
      <c r="AI129" s="187">
        <v>232.6</v>
      </c>
      <c r="AJ129" s="187">
        <v>116.3</v>
      </c>
    </row>
    <row r="130" spans="1:36" ht="15">
      <c r="A130" s="197"/>
      <c r="B130" s="97"/>
      <c r="C130" s="97"/>
      <c r="D130" s="97" t="e">
        <f>#REF!</f>
        <v>#REF!</v>
      </c>
      <c r="E130" s="97" t="e">
        <f>#REF!</f>
        <v>#REF!</v>
      </c>
      <c r="F130" s="97" t="e">
        <f>#REF!</f>
        <v>#REF!</v>
      </c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 t="e">
        <f>#REF!</f>
        <v>#REF!</v>
      </c>
      <c r="AH130" s="160" t="e">
        <f>#REF!</f>
        <v>#REF!</v>
      </c>
      <c r="AI130" s="156" t="e">
        <f>#REF!</f>
        <v>#REF!</v>
      </c>
      <c r="AJ130" s="156" t="e">
        <f>#REF!</f>
        <v>#REF!</v>
      </c>
    </row>
    <row r="131" spans="1:36" ht="15.75">
      <c r="A131" s="197"/>
      <c r="B131" s="8"/>
      <c r="C131" s="8"/>
      <c r="D131" s="8" t="e">
        <f>#REF!</f>
        <v>#REF!</v>
      </c>
      <c r="E131" s="8" t="e">
        <f>#REF!</f>
        <v>#REF!</v>
      </c>
      <c r="F131" s="8" t="e">
        <f>#REF!</f>
        <v>#REF!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 t="e">
        <f>#REF!</f>
        <v>#REF!</v>
      </c>
      <c r="AH131" s="92" t="e">
        <f>#REF!</f>
        <v>#REF!</v>
      </c>
      <c r="AI131" s="156" t="e">
        <f>#REF!</f>
        <v>#REF!</v>
      </c>
      <c r="AJ131" s="156" t="e">
        <f>#REF!</f>
        <v>#REF!</v>
      </c>
    </row>
    <row r="132" spans="1:36" ht="15.75">
      <c r="A132" s="197"/>
      <c r="B132" s="8"/>
      <c r="C132" s="8"/>
      <c r="D132" s="8" t="e">
        <f>#REF!</f>
        <v>#REF!</v>
      </c>
      <c r="E132" s="8" t="e">
        <f>#REF!</f>
        <v>#REF!</v>
      </c>
      <c r="F132" s="8" t="e">
        <f>#REF!</f>
        <v>#REF!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 t="e">
        <f>#REF!</f>
        <v>#REF!</v>
      </c>
      <c r="AH132" s="92" t="e">
        <f>#REF!</f>
        <v>#REF!</v>
      </c>
      <c r="AI132" s="156" t="e">
        <f>#REF!</f>
        <v>#REF!</v>
      </c>
      <c r="AJ132" s="156" t="e">
        <f>#REF!</f>
        <v>#REF!</v>
      </c>
    </row>
    <row r="133" spans="1:36" ht="15.75">
      <c r="A133" s="197"/>
      <c r="B133" s="8"/>
      <c r="C133" s="8"/>
      <c r="D133" s="8" t="e">
        <f>#REF!</f>
        <v>#REF!</v>
      </c>
      <c r="E133" s="8" t="e">
        <f>#REF!</f>
        <v>#REF!</v>
      </c>
      <c r="F133" s="8" t="e">
        <f>#REF!</f>
        <v>#REF!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70"/>
      <c r="AI133" s="156"/>
      <c r="AJ133" s="156"/>
    </row>
    <row r="134" spans="1:36" ht="15.75">
      <c r="A134" s="197"/>
      <c r="B134" s="8"/>
      <c r="C134" s="8"/>
      <c r="D134" s="8" t="e">
        <f>#REF!</f>
        <v>#REF!</v>
      </c>
      <c r="E134" s="8" t="e">
        <f>#REF!</f>
        <v>#REF!</v>
      </c>
      <c r="F134" s="8" t="e">
        <f>#REF!</f>
        <v>#REF!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 t="e">
        <f>#REF!</f>
        <v>#REF!</v>
      </c>
      <c r="AH134" s="92" t="e">
        <f>#REF!</f>
        <v>#REF!</v>
      </c>
      <c r="AI134" s="156" t="e">
        <f>#REF!</f>
        <v>#REF!</v>
      </c>
      <c r="AJ134" s="156" t="e">
        <f>#REF!</f>
        <v>#REF!</v>
      </c>
    </row>
    <row r="135" spans="1:36" ht="16.5" thickBot="1">
      <c r="A135" s="197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162" t="e">
        <f>#REF!</f>
        <v>#REF!</v>
      </c>
      <c r="AI135" s="157" t="e">
        <f>#REF!</f>
        <v>#REF!</v>
      </c>
      <c r="AJ135" s="157" t="e">
        <f>#REF!</f>
        <v>#REF!</v>
      </c>
    </row>
    <row r="136" spans="1:36" ht="15.75">
      <c r="A136" s="197"/>
      <c r="B136" s="24"/>
      <c r="C136" s="24"/>
      <c r="D136" s="24" t="e">
        <f>SUM(D130:D135)</f>
        <v>#REF!</v>
      </c>
      <c r="E136" s="24" t="e">
        <f>SUM(E130:E135)</f>
        <v>#REF!</v>
      </c>
      <c r="F136" s="24" t="e">
        <f>SUM(F130:F135)</f>
        <v>#REF!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163" t="e">
        <f>SUM(AH130:AH135)</f>
        <v>#REF!</v>
      </c>
      <c r="AI136" s="163" t="e">
        <f>SUM(AI130:AI135)</f>
        <v>#REF!</v>
      </c>
      <c r="AJ136" s="163" t="e">
        <f>SUM(AJ130:AJ135)</f>
        <v>#REF!</v>
      </c>
    </row>
    <row r="137" spans="1:36" ht="15.75" thickBot="1">
      <c r="A137" s="19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70"/>
      <c r="AI137" s="156"/>
      <c r="AJ137" s="156"/>
    </row>
    <row r="138" spans="1:36" ht="15.75" thickBot="1">
      <c r="A138" s="194" t="s">
        <v>131</v>
      </c>
      <c r="B138" s="138"/>
      <c r="C138" s="132">
        <f>D138+E138+F138</f>
        <v>426</v>
      </c>
      <c r="D138" s="139">
        <v>276.9</v>
      </c>
      <c r="E138" s="139">
        <v>127.8</v>
      </c>
      <c r="F138" s="139">
        <v>21.3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>
        <v>260.89</v>
      </c>
      <c r="Y138" s="100">
        <v>152.16</v>
      </c>
      <c r="Z138" s="100">
        <v>21.73</v>
      </c>
      <c r="AA138" s="100"/>
      <c r="AB138" s="179">
        <f>AC138+AD138+AE138</f>
        <v>434.78</v>
      </c>
      <c r="AC138" s="179">
        <f>AH138/10</f>
        <v>260.89</v>
      </c>
      <c r="AD138" s="179">
        <f>AI138/10</f>
        <v>152.16</v>
      </c>
      <c r="AE138" s="179">
        <f>AJ138/10</f>
        <v>21.73</v>
      </c>
      <c r="AF138" s="100"/>
      <c r="AG138" s="184">
        <f>AH138+AI138+AJ138</f>
        <v>4347.8</v>
      </c>
      <c r="AH138" s="184">
        <v>2608.9</v>
      </c>
      <c r="AI138" s="185">
        <v>1521.6</v>
      </c>
      <c r="AJ138" s="185">
        <v>217.3</v>
      </c>
    </row>
    <row r="139" spans="1:36" ht="15.75">
      <c r="A139" s="195"/>
      <c r="B139" s="24"/>
      <c r="C139" s="24"/>
      <c r="D139" s="24" t="e">
        <f>#REF!</f>
        <v>#REF!</v>
      </c>
      <c r="E139" s="24" t="e">
        <f>#REF!</f>
        <v>#REF!</v>
      </c>
      <c r="F139" s="24" t="e">
        <f>#REF!</f>
        <v>#REF!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 t="e">
        <f>#REF!</f>
        <v>#REF!</v>
      </c>
      <c r="AH139" s="163" t="e">
        <f>#REF!</f>
        <v>#REF!</v>
      </c>
      <c r="AI139" s="174" t="e">
        <f>#REF!</f>
        <v>#REF!</v>
      </c>
      <c r="AJ139" s="174" t="e">
        <f>#REF!</f>
        <v>#REF!</v>
      </c>
    </row>
    <row r="140" spans="1:36" ht="15">
      <c r="A140" s="195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160"/>
      <c r="AI140" s="156"/>
      <c r="AJ140" s="156"/>
    </row>
    <row r="141" spans="1:36" ht="15">
      <c r="A141" s="195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160"/>
      <c r="AI141" s="156"/>
      <c r="AJ141" s="156"/>
    </row>
    <row r="142" spans="1:36" ht="15">
      <c r="A142" s="195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160"/>
      <c r="AI142" s="156"/>
      <c r="AJ142" s="156"/>
    </row>
    <row r="143" spans="1:36" ht="15.75" thickBot="1">
      <c r="A143" s="195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160"/>
      <c r="AI143" s="156"/>
      <c r="AJ143" s="156"/>
    </row>
    <row r="144" spans="1:36" ht="15.75" thickBot="1">
      <c r="A144" s="194" t="s">
        <v>132</v>
      </c>
      <c r="B144" s="135"/>
      <c r="C144" s="132">
        <f>D144+E144+F144</f>
        <v>1652</v>
      </c>
      <c r="D144" s="136">
        <v>1427</v>
      </c>
      <c r="E144" s="136">
        <v>150</v>
      </c>
      <c r="F144" s="136">
        <v>75</v>
      </c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>
        <v>1344.76</v>
      </c>
      <c r="Y144" s="98">
        <v>352.5</v>
      </c>
      <c r="Z144" s="98">
        <v>302.5</v>
      </c>
      <c r="AA144" s="98"/>
      <c r="AB144" s="179">
        <f>AC144+AD144+AE144</f>
        <v>1999.76</v>
      </c>
      <c r="AC144" s="179">
        <f>AH144/10</f>
        <v>1344.76</v>
      </c>
      <c r="AD144" s="179">
        <f>AI144/10</f>
        <v>352.5</v>
      </c>
      <c r="AE144" s="179">
        <f>AJ144/10</f>
        <v>302.5</v>
      </c>
      <c r="AF144" s="98"/>
      <c r="AG144" s="181">
        <f>AH144+AI144+AJ144</f>
        <v>19997.6</v>
      </c>
      <c r="AH144" s="182">
        <v>13447.6</v>
      </c>
      <c r="AI144" s="183">
        <v>3525</v>
      </c>
      <c r="AJ144" s="183">
        <v>3025</v>
      </c>
    </row>
    <row r="145" spans="1:36" ht="15.75">
      <c r="A145" s="195"/>
      <c r="B145" s="8"/>
      <c r="C145" s="8"/>
      <c r="D145" s="8" t="e">
        <f>#REF!</f>
        <v>#REF!</v>
      </c>
      <c r="E145" s="8" t="e">
        <f>#REF!</f>
        <v>#REF!</v>
      </c>
      <c r="F145" s="8" t="e">
        <f>#REF!</f>
        <v>#REF!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 t="e">
        <f>#REF!</f>
        <v>#REF!</v>
      </c>
      <c r="AH145" s="92" t="e">
        <f>#REF!</f>
        <v>#REF!</v>
      </c>
      <c r="AI145" s="156" t="e">
        <f>#REF!</f>
        <v>#REF!</v>
      </c>
      <c r="AJ145" s="156" t="e">
        <f>#REF!</f>
        <v>#REF!</v>
      </c>
    </row>
    <row r="146" spans="1:36" ht="16.5" thickBot="1">
      <c r="A146" s="195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162" t="e">
        <f>#REF!</f>
        <v>#REF!</v>
      </c>
      <c r="AI146" s="157" t="e">
        <f>#REF!</f>
        <v>#REF!</v>
      </c>
      <c r="AJ146" s="157" t="e">
        <f>#REF!</f>
        <v>#REF!</v>
      </c>
    </row>
    <row r="147" spans="1:36" ht="15">
      <c r="A147" s="195"/>
      <c r="B147" s="106"/>
      <c r="C147" s="106"/>
      <c r="D147" s="106" t="e">
        <f>SUM(D145:D146)</f>
        <v>#REF!</v>
      </c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69" t="e">
        <f>SUM(AH145:AH146)</f>
        <v>#REF!</v>
      </c>
      <c r="AI147" s="169" t="e">
        <f>SUM(AI145:AI146)</f>
        <v>#REF!</v>
      </c>
      <c r="AJ147" s="169" t="e">
        <f>SUM(AJ145:AJ146)</f>
        <v>#REF!</v>
      </c>
    </row>
    <row r="148" spans="1:36" ht="15.75" thickBot="1">
      <c r="A148" s="195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160"/>
      <c r="AI148" s="156"/>
      <c r="AJ148" s="156"/>
    </row>
    <row r="149" spans="1:36" ht="15.75" thickBot="1">
      <c r="A149" s="194" t="s">
        <v>133</v>
      </c>
      <c r="B149" s="135"/>
      <c r="C149" s="132">
        <f>D149+E149+F149</f>
        <v>2106.5</v>
      </c>
      <c r="D149" s="136">
        <v>1733.2</v>
      </c>
      <c r="E149" s="136">
        <v>173.3</v>
      </c>
      <c r="F149" s="136">
        <v>200</v>
      </c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>
        <v>1633.3</v>
      </c>
      <c r="Y149" s="98">
        <v>163.33</v>
      </c>
      <c r="Z149" s="98">
        <v>610</v>
      </c>
      <c r="AA149" s="98"/>
      <c r="AB149" s="179">
        <f>AC149+AD149+AE149</f>
        <v>2406.63</v>
      </c>
      <c r="AC149" s="179">
        <f>AH149/10</f>
        <v>1633.3</v>
      </c>
      <c r="AD149" s="179">
        <f>AI149/10</f>
        <v>163.32999999999998</v>
      </c>
      <c r="AE149" s="179">
        <f>AJ149/10</f>
        <v>610</v>
      </c>
      <c r="AF149" s="98"/>
      <c r="AG149" s="181">
        <f>AH149+AI149+AJ149</f>
        <v>24066.3</v>
      </c>
      <c r="AH149" s="182">
        <v>16333</v>
      </c>
      <c r="AI149" s="183">
        <v>1633.3</v>
      </c>
      <c r="AJ149" s="183">
        <v>6100</v>
      </c>
    </row>
    <row r="150" spans="1:36" ht="15.75">
      <c r="A150" s="195"/>
      <c r="B150" s="8"/>
      <c r="C150" s="8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61">
        <v>2000</v>
      </c>
      <c r="AI150" s="156">
        <v>200</v>
      </c>
      <c r="AJ150" s="156">
        <v>100</v>
      </c>
    </row>
    <row r="151" spans="1:36" ht="15.75">
      <c r="A151" s="195"/>
      <c r="B151" s="8"/>
      <c r="C151" s="8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61">
        <v>2000</v>
      </c>
      <c r="AI151" s="156">
        <v>200</v>
      </c>
      <c r="AJ151" s="156">
        <v>100</v>
      </c>
    </row>
    <row r="152" spans="1:36" ht="15.75">
      <c r="A152" s="195"/>
      <c r="B152" s="8"/>
      <c r="C152" s="8"/>
      <c r="D152" s="11" t="e">
        <f>#REF!</f>
        <v>#REF!</v>
      </c>
      <c r="E152" s="11" t="e">
        <f>#REF!</f>
        <v>#REF!</v>
      </c>
      <c r="F152" s="11" t="e">
        <f>#REF!</f>
        <v>#REF!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 t="e">
        <f>#REF!</f>
        <v>#REF!</v>
      </c>
      <c r="AH152" s="161" t="e">
        <f>#REF!</f>
        <v>#REF!</v>
      </c>
      <c r="AI152" s="156" t="e">
        <f>#REF!</f>
        <v>#REF!</v>
      </c>
      <c r="AJ152" s="156" t="e">
        <f>#REF!</f>
        <v>#REF!</v>
      </c>
    </row>
    <row r="153" spans="1:36" ht="15.75">
      <c r="A153" s="195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92" t="e">
        <f>#REF!</f>
        <v>#REF!</v>
      </c>
      <c r="AI153" s="156" t="e">
        <f>#REF!</f>
        <v>#REF!</v>
      </c>
      <c r="AJ153" s="156" t="e">
        <f>#REF!</f>
        <v>#REF!</v>
      </c>
    </row>
    <row r="154" spans="1:36" ht="15.75">
      <c r="A154" s="195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92" t="e">
        <f>#REF!</f>
        <v>#REF!</v>
      </c>
      <c r="AI154" s="156" t="e">
        <f>#REF!</f>
        <v>#REF!</v>
      </c>
      <c r="AJ154" s="156" t="e">
        <f>#REF!</f>
        <v>#REF!</v>
      </c>
    </row>
    <row r="155" spans="1:36" ht="16.5" thickBot="1">
      <c r="A155" s="195"/>
      <c r="B155" s="21"/>
      <c r="C155" s="21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168" t="e">
        <f>#REF!</f>
        <v>#REF!</v>
      </c>
      <c r="AI155" s="157" t="e">
        <f>#REF!</f>
        <v>#REF!</v>
      </c>
      <c r="AJ155" s="157" t="e">
        <f>#REF!</f>
        <v>#REF!</v>
      </c>
    </row>
    <row r="156" spans="1:36" ht="15.75">
      <c r="A156" s="195"/>
      <c r="B156" s="109"/>
      <c r="C156" s="109"/>
      <c r="D156" s="109" t="e">
        <f>SUM(D150:D155)</f>
        <v>#REF!</v>
      </c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71" t="e">
        <f>SUM(AH150:AH155)</f>
        <v>#REF!</v>
      </c>
      <c r="AI156" s="171" t="e">
        <f>SUM(AI150:AI155)</f>
        <v>#REF!</v>
      </c>
      <c r="AJ156" s="171" t="e">
        <f>SUM(AJ150:AJ155)</f>
        <v>#REF!</v>
      </c>
    </row>
    <row r="157" spans="1:36" ht="16.5" thickBot="1">
      <c r="A157" s="195"/>
      <c r="B157" s="91"/>
      <c r="C157" s="9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61"/>
      <c r="AI157" s="156"/>
      <c r="AJ157" s="156"/>
    </row>
    <row r="158" spans="1:36" ht="15.75" thickBot="1">
      <c r="A158" s="198" t="s">
        <v>134</v>
      </c>
      <c r="B158" s="146"/>
      <c r="C158" s="132">
        <f>D158+E158+F158</f>
        <v>84.6</v>
      </c>
      <c r="D158" s="147">
        <v>56.6</v>
      </c>
      <c r="E158" s="147">
        <v>15</v>
      </c>
      <c r="F158" s="147">
        <v>13</v>
      </c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>
        <v>53.35</v>
      </c>
      <c r="Y158" s="110">
        <v>12</v>
      </c>
      <c r="Z158" s="110">
        <v>10</v>
      </c>
      <c r="AA158" s="110"/>
      <c r="AB158" s="179">
        <f>AC158+AD158+AE158</f>
        <v>75.35</v>
      </c>
      <c r="AC158" s="179">
        <f>AH158/10</f>
        <v>53.35</v>
      </c>
      <c r="AD158" s="179">
        <f>AI158/10</f>
        <v>12</v>
      </c>
      <c r="AE158" s="179">
        <f>AJ158/10</f>
        <v>10</v>
      </c>
      <c r="AF158" s="110"/>
      <c r="AG158" s="181">
        <f>AH158+AI158+AJ158</f>
        <v>753.5</v>
      </c>
      <c r="AH158" s="182">
        <v>533.5</v>
      </c>
      <c r="AI158" s="183">
        <v>120</v>
      </c>
      <c r="AJ158" s="183">
        <v>100</v>
      </c>
    </row>
    <row r="159" spans="1:36" ht="15.75">
      <c r="A159" s="195"/>
      <c r="B159" s="8"/>
      <c r="C159" s="8"/>
      <c r="D159" s="11" t="e">
        <f>#REF!</f>
        <v>#REF!</v>
      </c>
      <c r="E159" s="11" t="e">
        <f>#REF!</f>
        <v>#REF!</v>
      </c>
      <c r="F159" s="11" t="e">
        <f>#REF!</f>
        <v>#REF!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 t="e">
        <f>#REF!</f>
        <v>#REF!</v>
      </c>
      <c r="AH159" s="161" t="e">
        <f>#REF!</f>
        <v>#REF!</v>
      </c>
      <c r="AI159" s="156" t="e">
        <f>#REF!</f>
        <v>#REF!</v>
      </c>
      <c r="AJ159" s="156" t="e">
        <f>#REF!</f>
        <v>#REF!</v>
      </c>
    </row>
    <row r="160" spans="1:36" ht="16.5" thickBot="1">
      <c r="A160" s="195"/>
      <c r="B160" s="21"/>
      <c r="C160" s="21"/>
      <c r="D160" s="22" t="e">
        <f>#REF!</f>
        <v>#REF!</v>
      </c>
      <c r="E160" s="22" t="e">
        <f>#REF!</f>
        <v>#REF!</v>
      </c>
      <c r="F160" s="22" t="e">
        <f>#REF!</f>
        <v>#REF!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 t="e">
        <f>#REF!</f>
        <v>#REF!</v>
      </c>
      <c r="AH160" s="168" t="e">
        <f>#REF!</f>
        <v>#REF!</v>
      </c>
      <c r="AI160" s="157" t="e">
        <f>#REF!</f>
        <v>#REF!</v>
      </c>
      <c r="AJ160" s="157" t="e">
        <f>#REF!</f>
        <v>#REF!</v>
      </c>
    </row>
    <row r="161" spans="1:36" ht="15">
      <c r="A161" s="195"/>
      <c r="B161" s="106"/>
      <c r="C161" s="106"/>
      <c r="D161" s="106" t="e">
        <f>SUM(D159:D160)</f>
        <v>#REF!</v>
      </c>
      <c r="E161" s="106" t="e">
        <f>SUM(E159:E160)</f>
        <v>#REF!</v>
      </c>
      <c r="F161" s="106" t="e">
        <f>SUM(F159:F160)</f>
        <v>#REF!</v>
      </c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69" t="e">
        <f>SUM(AH159:AH160)</f>
        <v>#REF!</v>
      </c>
      <c r="AI161" s="169" t="e">
        <f>SUM(AI159:AI160)</f>
        <v>#REF!</v>
      </c>
      <c r="AJ161" s="169" t="e">
        <f>SUM(AJ159:AJ160)</f>
        <v>#REF!</v>
      </c>
    </row>
    <row r="162" spans="1:36" ht="15">
      <c r="A162" s="195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160"/>
      <c r="AI162" s="156"/>
      <c r="AJ162" s="156"/>
    </row>
    <row r="163" spans="1:36" ht="15.75" thickBot="1">
      <c r="A163" s="195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160"/>
      <c r="AI163" s="156"/>
      <c r="AJ163" s="156"/>
    </row>
    <row r="164" spans="1:36" ht="15.75" thickBot="1">
      <c r="A164" s="198" t="s">
        <v>135</v>
      </c>
      <c r="B164" s="146"/>
      <c r="C164" s="132">
        <f>D164+E164+F164</f>
        <v>218.79999999999998</v>
      </c>
      <c r="D164" s="147">
        <v>197.1</v>
      </c>
      <c r="E164" s="147">
        <v>19.7</v>
      </c>
      <c r="F164" s="147">
        <v>2</v>
      </c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>
        <v>185.74</v>
      </c>
      <c r="Y164" s="110">
        <v>18.57</v>
      </c>
      <c r="Z164" s="110">
        <v>2.5</v>
      </c>
      <c r="AA164" s="110"/>
      <c r="AB164" s="179">
        <f>AC164+AD164+AE164</f>
        <v>206.81</v>
      </c>
      <c r="AC164" s="179">
        <f>AH164/10</f>
        <v>185.74</v>
      </c>
      <c r="AD164" s="179">
        <f>AI164/10</f>
        <v>18.57</v>
      </c>
      <c r="AE164" s="179">
        <f>AJ164/10</f>
        <v>2.5</v>
      </c>
      <c r="AF164" s="110"/>
      <c r="AG164" s="181">
        <f>AH164+AI164+AJ164</f>
        <v>2068.1000000000004</v>
      </c>
      <c r="AH164" s="182">
        <v>1857.4</v>
      </c>
      <c r="AI164" s="183">
        <v>185.7</v>
      </c>
      <c r="AJ164" s="183">
        <v>25</v>
      </c>
    </row>
    <row r="165" spans="1:36" ht="15.75">
      <c r="A165" s="195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92">
        <v>450</v>
      </c>
      <c r="AI165" s="156">
        <v>45</v>
      </c>
      <c r="AJ165" s="156">
        <v>5</v>
      </c>
    </row>
    <row r="166" spans="1:36" ht="15.75">
      <c r="A166" s="195"/>
      <c r="B166" s="8"/>
      <c r="C166" s="8"/>
      <c r="D166" s="8" t="e">
        <f>#REF!</f>
        <v>#REF!</v>
      </c>
      <c r="E166" s="8" t="e">
        <f>#REF!</f>
        <v>#REF!</v>
      </c>
      <c r="F166" s="8" t="e">
        <f>#REF!</f>
        <v>#REF!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 t="e">
        <f>#REF!</f>
        <v>#REF!</v>
      </c>
      <c r="AH166" s="92" t="e">
        <f>#REF!</f>
        <v>#REF!</v>
      </c>
      <c r="AI166" s="156" t="e">
        <f>#REF!</f>
        <v>#REF!</v>
      </c>
      <c r="AJ166" s="156" t="e">
        <f>#REF!</f>
        <v>#REF!</v>
      </c>
    </row>
    <row r="167" spans="1:36" ht="15.75">
      <c r="A167" s="195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92">
        <v>250</v>
      </c>
      <c r="AI167" s="8">
        <v>25</v>
      </c>
      <c r="AJ167" s="8">
        <v>5</v>
      </c>
    </row>
    <row r="168" spans="1:36" ht="15.75">
      <c r="A168" s="195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92" t="e">
        <f>#REF!</f>
        <v>#REF!</v>
      </c>
      <c r="AI168" s="156" t="e">
        <f>#REF!</f>
        <v>#REF!</v>
      </c>
      <c r="AJ168" s="156" t="e">
        <f>#REF!</f>
        <v>#REF!</v>
      </c>
    </row>
    <row r="169" spans="1:36" ht="16.5" thickBot="1">
      <c r="A169" s="195"/>
      <c r="B169" s="21"/>
      <c r="C169" s="21"/>
      <c r="D169" s="21" t="e">
        <f>#REF!</f>
        <v>#REF!</v>
      </c>
      <c r="E169" s="21" t="e">
        <f>#REF!</f>
        <v>#REF!</v>
      </c>
      <c r="F169" s="21" t="e">
        <f>#REF!</f>
        <v>#REF!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 t="e">
        <f>#REF!</f>
        <v>#REF!</v>
      </c>
      <c r="AH169" s="162" t="e">
        <f>#REF!</f>
        <v>#REF!</v>
      </c>
      <c r="AI169" s="157" t="e">
        <f>#REF!</f>
        <v>#REF!</v>
      </c>
      <c r="AJ169" s="157" t="e">
        <f>#REF!</f>
        <v>#REF!</v>
      </c>
    </row>
    <row r="170" spans="1:36" ht="15.75">
      <c r="A170" s="195"/>
      <c r="B170" s="24"/>
      <c r="C170" s="24"/>
      <c r="D170" s="24" t="e">
        <f>SUM(D165:D169)</f>
        <v>#REF!</v>
      </c>
      <c r="E170" s="24" t="e">
        <f>SUM(E165:E169)</f>
        <v>#REF!</v>
      </c>
      <c r="F170" s="24" t="e">
        <f>SUM(F165:F169)</f>
        <v>#REF!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163" t="e">
        <f>SUM(AH165:AH169)</f>
        <v>#REF!</v>
      </c>
      <c r="AI170" s="163" t="e">
        <f>SUM(AI165:AI169)</f>
        <v>#REF!</v>
      </c>
      <c r="AJ170" s="163" t="e">
        <f>SUM(AJ165:AJ169)</f>
        <v>#REF!</v>
      </c>
    </row>
    <row r="171" spans="1:36" ht="16.5" thickBot="1">
      <c r="A171" s="195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92"/>
      <c r="AI171" s="156"/>
      <c r="AJ171" s="156"/>
    </row>
    <row r="172" spans="1:36" ht="15.75" thickBot="1">
      <c r="A172" s="198" t="s">
        <v>136</v>
      </c>
      <c r="B172" s="146"/>
      <c r="C172" s="132">
        <f>D172+E172+F172</f>
        <v>565.7</v>
      </c>
      <c r="D172" s="147">
        <v>491.9</v>
      </c>
      <c r="E172" s="147">
        <v>49.2</v>
      </c>
      <c r="F172" s="147">
        <v>24.6</v>
      </c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>
        <v>463.54</v>
      </c>
      <c r="Y172" s="110">
        <v>46.34</v>
      </c>
      <c r="Z172" s="110">
        <v>23.18</v>
      </c>
      <c r="AA172" s="110"/>
      <c r="AB172" s="179">
        <f>AC172+AD172+AE172</f>
        <v>533.06</v>
      </c>
      <c r="AC172" s="179">
        <f>AH172/10</f>
        <v>463.53999999999996</v>
      </c>
      <c r="AD172" s="179">
        <f>AI172/10</f>
        <v>46.339999999999996</v>
      </c>
      <c r="AE172" s="179">
        <f>AJ172/10</f>
        <v>23.18</v>
      </c>
      <c r="AF172" s="110"/>
      <c r="AG172" s="181">
        <f>AH172+AI172+AJ172</f>
        <v>5330.599999999999</v>
      </c>
      <c r="AH172" s="182">
        <v>4635.4</v>
      </c>
      <c r="AI172" s="183">
        <v>463.4</v>
      </c>
      <c r="AJ172" s="183">
        <v>231.8</v>
      </c>
    </row>
    <row r="173" spans="1:36" ht="15.75">
      <c r="A173" s="195"/>
      <c r="B173" s="8"/>
      <c r="C173" s="8"/>
      <c r="D173" s="8" t="e">
        <f>#REF!</f>
        <v>#REF!</v>
      </c>
      <c r="E173" s="8" t="e">
        <f>#REF!</f>
        <v>#REF!</v>
      </c>
      <c r="F173" s="8" t="e">
        <f>#REF!</f>
        <v>#REF!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 t="e">
        <f>#REF!</f>
        <v>#REF!</v>
      </c>
      <c r="AH173" s="92" t="e">
        <f>#REF!</f>
        <v>#REF!</v>
      </c>
      <c r="AI173" s="156" t="e">
        <f>#REF!</f>
        <v>#REF!</v>
      </c>
      <c r="AJ173" s="156" t="e">
        <f>#REF!</f>
        <v>#REF!</v>
      </c>
    </row>
    <row r="174" spans="1:36" ht="15.75">
      <c r="A174" s="195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92">
        <v>110</v>
      </c>
      <c r="AI174" s="156">
        <v>11</v>
      </c>
      <c r="AJ174" s="156">
        <v>5.5</v>
      </c>
    </row>
    <row r="175" spans="1:36" ht="15.75">
      <c r="A175" s="195"/>
      <c r="B175" s="8"/>
      <c r="C175" s="8"/>
      <c r="D175" s="8" t="e">
        <f>#REF!</f>
        <v>#REF!</v>
      </c>
      <c r="E175" s="8" t="e">
        <f>#REF!</f>
        <v>#REF!</v>
      </c>
      <c r="F175" s="8" t="e">
        <f>#REF!</f>
        <v>#REF!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 t="e">
        <f>#REF!</f>
        <v>#REF!</v>
      </c>
      <c r="AH175" s="92" t="e">
        <f>#REF!</f>
        <v>#REF!</v>
      </c>
      <c r="AI175" s="156" t="e">
        <f>#REF!</f>
        <v>#REF!</v>
      </c>
      <c r="AJ175" s="156" t="e">
        <f>#REF!</f>
        <v>#REF!</v>
      </c>
    </row>
    <row r="176" spans="1:36" ht="15.75">
      <c r="A176" s="195"/>
      <c r="B176" s="8"/>
      <c r="C176" s="8"/>
      <c r="D176" s="8" t="e">
        <f>#REF!</f>
        <v>#REF!</v>
      </c>
      <c r="E176" s="8" t="e">
        <f>#REF!</f>
        <v>#REF!</v>
      </c>
      <c r="F176" s="8" t="e">
        <f>#REF!</f>
        <v>#REF!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 t="e">
        <f>#REF!</f>
        <v>#REF!</v>
      </c>
      <c r="AH176" s="92" t="e">
        <f>#REF!</f>
        <v>#REF!</v>
      </c>
      <c r="AI176" s="156" t="e">
        <f>#REF!</f>
        <v>#REF!</v>
      </c>
      <c r="AJ176" s="156" t="e">
        <f>#REF!</f>
        <v>#REF!</v>
      </c>
    </row>
    <row r="177" spans="1:36" ht="15.75">
      <c r="A177" s="195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92"/>
      <c r="AI177" s="156"/>
      <c r="AJ177" s="156"/>
    </row>
    <row r="178" spans="1:36" ht="15.75">
      <c r="A178" s="195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92" t="e">
        <f>#REF!</f>
        <v>#REF!</v>
      </c>
      <c r="AI178" s="156" t="e">
        <f>#REF!</f>
        <v>#REF!</v>
      </c>
      <c r="AJ178" s="156" t="e">
        <f>#REF!</f>
        <v>#REF!</v>
      </c>
    </row>
    <row r="179" spans="1:36" ht="15.75">
      <c r="A179" s="195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92" t="e">
        <f>#REF!</f>
        <v>#REF!</v>
      </c>
      <c r="AI179" s="156" t="e">
        <f>#REF!</f>
        <v>#REF!</v>
      </c>
      <c r="AJ179" s="156" t="e">
        <f>#REF!</f>
        <v>#REF!</v>
      </c>
    </row>
    <row r="180" spans="1:36" ht="16.5" thickBot="1">
      <c r="A180" s="195"/>
      <c r="B180" s="21"/>
      <c r="C180" s="21"/>
      <c r="D180" s="21" t="e">
        <f>#REF!</f>
        <v>#REF!</v>
      </c>
      <c r="E180" s="21" t="e">
        <f>#REF!</f>
        <v>#REF!</v>
      </c>
      <c r="F180" s="21" t="e">
        <f>#REF!</f>
        <v>#REF!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 t="e">
        <f>#REF!</f>
        <v>#REF!</v>
      </c>
      <c r="AH180" s="162" t="e">
        <f>#REF!</f>
        <v>#REF!</v>
      </c>
      <c r="AI180" s="157" t="e">
        <f>#REF!</f>
        <v>#REF!</v>
      </c>
      <c r="AJ180" s="157" t="e">
        <f>#REF!</f>
        <v>#REF!</v>
      </c>
    </row>
    <row r="181" spans="1:36" ht="15.75">
      <c r="A181" s="195"/>
      <c r="B181" s="24"/>
      <c r="C181" s="24"/>
      <c r="D181" s="24" t="e">
        <f>SUM(D173:D180)</f>
        <v>#REF!</v>
      </c>
      <c r="E181" s="24" t="e">
        <f>SUM(E173:E180)</f>
        <v>#REF!</v>
      </c>
      <c r="F181" s="24" t="e">
        <f>SUM(F173:F180)</f>
        <v>#REF!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163" t="e">
        <f>SUM(AH173:AH180)</f>
        <v>#REF!</v>
      </c>
      <c r="AI181" s="163" t="e">
        <f>SUM(AI173:AI180)</f>
        <v>#REF!</v>
      </c>
      <c r="AJ181" s="163" t="e">
        <f>SUM(AJ173:AJ180)</f>
        <v>#REF!</v>
      </c>
    </row>
    <row r="182" spans="1:36" ht="16.5" thickBot="1">
      <c r="A182" s="195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92"/>
      <c r="AI182" s="156"/>
      <c r="AJ182" s="156"/>
    </row>
    <row r="183" spans="1:36" ht="15.75" thickBot="1">
      <c r="A183" s="198" t="s">
        <v>137</v>
      </c>
      <c r="B183" s="146"/>
      <c r="C183" s="132">
        <f>D183+E183+F183</f>
        <v>306.90000000000003</v>
      </c>
      <c r="D183" s="147">
        <v>262.3</v>
      </c>
      <c r="E183" s="147">
        <v>22.3</v>
      </c>
      <c r="F183" s="147">
        <v>22.3</v>
      </c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>
        <v>247.22</v>
      </c>
      <c r="Y183" s="110">
        <v>24.72</v>
      </c>
      <c r="Z183" s="110">
        <v>24.72</v>
      </c>
      <c r="AA183" s="110"/>
      <c r="AB183" s="179">
        <f>AC183+AD183+AE183</f>
        <v>296.65999999999997</v>
      </c>
      <c r="AC183" s="179">
        <f>AH183/10</f>
        <v>247.21999999999997</v>
      </c>
      <c r="AD183" s="179">
        <f>AI183/10</f>
        <v>24.72</v>
      </c>
      <c r="AE183" s="179">
        <f>AJ183/10</f>
        <v>24.72</v>
      </c>
      <c r="AF183" s="110"/>
      <c r="AG183" s="181">
        <f>AH183+AI183+AJ183</f>
        <v>2966.5999999999995</v>
      </c>
      <c r="AH183" s="182">
        <v>2472.2</v>
      </c>
      <c r="AI183" s="183">
        <v>247.2</v>
      </c>
      <c r="AJ183" s="183">
        <v>247.2</v>
      </c>
    </row>
    <row r="184" spans="1:36" ht="15.75">
      <c r="A184" s="195"/>
      <c r="B184" s="8"/>
      <c r="C184" s="8"/>
      <c r="D184" s="8" t="e">
        <f>#REF!</f>
        <v>#REF!</v>
      </c>
      <c r="E184" s="8" t="e">
        <f>#REF!</f>
        <v>#REF!</v>
      </c>
      <c r="F184" s="8" t="e">
        <f>#REF!</f>
        <v>#REF!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 t="e">
        <f>#REF!</f>
        <v>#REF!</v>
      </c>
      <c r="AH184" s="92" t="e">
        <f>#REF!</f>
        <v>#REF!</v>
      </c>
      <c r="AI184" s="156" t="e">
        <f>#REF!</f>
        <v>#REF!</v>
      </c>
      <c r="AJ184" s="156" t="e">
        <f>#REF!</f>
        <v>#REF!</v>
      </c>
    </row>
    <row r="185" spans="1:36" ht="15.75">
      <c r="A185" s="195"/>
      <c r="B185" s="8"/>
      <c r="C185" s="8"/>
      <c r="D185" s="8">
        <v>39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92">
        <v>300</v>
      </c>
      <c r="AI185" s="156">
        <v>30</v>
      </c>
      <c r="AJ185" s="156">
        <v>30</v>
      </c>
    </row>
    <row r="186" spans="1:36" ht="15.75">
      <c r="A186" s="195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92" t="e">
        <f>#REF!</f>
        <v>#REF!</v>
      </c>
      <c r="AI186" s="156" t="e">
        <f>#REF!</f>
        <v>#REF!</v>
      </c>
      <c r="AJ186" s="156" t="e">
        <f>#REF!</f>
        <v>#REF!</v>
      </c>
    </row>
    <row r="187" spans="1:36" ht="15.75">
      <c r="A187" s="195"/>
      <c r="B187" s="8"/>
      <c r="C187" s="8"/>
      <c r="D187" s="8" t="e">
        <f>#REF!</f>
        <v>#REF!</v>
      </c>
      <c r="E187" s="8" t="e">
        <f>#REF!</f>
        <v>#REF!</v>
      </c>
      <c r="F187" s="8" t="e">
        <f>#REF!</f>
        <v>#REF!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 t="e">
        <f>#REF!</f>
        <v>#REF!</v>
      </c>
      <c r="AH187" s="92" t="e">
        <f>#REF!</f>
        <v>#REF!</v>
      </c>
      <c r="AI187" s="156" t="e">
        <f>#REF!</f>
        <v>#REF!</v>
      </c>
      <c r="AJ187" s="156" t="e">
        <f>#REF!</f>
        <v>#REF!</v>
      </c>
    </row>
    <row r="188" spans="1:36" ht="15.75">
      <c r="A188" s="195"/>
      <c r="B188" s="8"/>
      <c r="C188" s="8"/>
      <c r="D188" s="8" t="e">
        <f>#REF!</f>
        <v>#REF!</v>
      </c>
      <c r="E188" s="8" t="e">
        <f>#REF!</f>
        <v>#REF!</v>
      </c>
      <c r="F188" s="8" t="e">
        <f>#REF!</f>
        <v>#REF!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 t="e">
        <f>#REF!</f>
        <v>#REF!</v>
      </c>
      <c r="AH188" s="92" t="e">
        <f>#REF!</f>
        <v>#REF!</v>
      </c>
      <c r="AI188" s="156" t="e">
        <f>#REF!</f>
        <v>#REF!</v>
      </c>
      <c r="AJ188" s="156" t="e">
        <f>#REF!</f>
        <v>#REF!</v>
      </c>
    </row>
    <row r="189" spans="1:36" ht="15.75">
      <c r="A189" s="195"/>
      <c r="B189" s="8"/>
      <c r="C189" s="8"/>
      <c r="D189" s="8" t="e">
        <f>#REF!</f>
        <v>#REF!</v>
      </c>
      <c r="E189" s="8" t="e">
        <f>#REF!</f>
        <v>#REF!</v>
      </c>
      <c r="F189" s="8" t="e">
        <f>#REF!</f>
        <v>#REF!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 t="e">
        <f>#REF!</f>
        <v>#REF!</v>
      </c>
      <c r="AH189" s="92" t="e">
        <f>#REF!</f>
        <v>#REF!</v>
      </c>
      <c r="AI189" s="156" t="e">
        <f>#REF!</f>
        <v>#REF!</v>
      </c>
      <c r="AJ189" s="156" t="e">
        <f>#REF!</f>
        <v>#REF!</v>
      </c>
    </row>
    <row r="190" spans="1:36" ht="16.5" thickBot="1">
      <c r="A190" s="195"/>
      <c r="B190" s="21"/>
      <c r="C190" s="21"/>
      <c r="D190" s="21" t="e">
        <f>#REF!</f>
        <v>#REF!</v>
      </c>
      <c r="E190" s="21" t="e">
        <f>#REF!</f>
        <v>#REF!</v>
      </c>
      <c r="F190" s="21" t="e">
        <f>#REF!</f>
        <v>#REF!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 t="e">
        <f>#REF!</f>
        <v>#REF!</v>
      </c>
      <c r="AH190" s="162" t="e">
        <f>#REF!</f>
        <v>#REF!</v>
      </c>
      <c r="AI190" s="157" t="e">
        <f>#REF!</f>
        <v>#REF!</v>
      </c>
      <c r="AJ190" s="157" t="e">
        <f>#REF!</f>
        <v>#REF!</v>
      </c>
    </row>
    <row r="191" spans="1:36" ht="15.75">
      <c r="A191" s="195"/>
      <c r="B191" s="24"/>
      <c r="C191" s="24"/>
      <c r="D191" s="24" t="e">
        <f>SUM(D184:D190)</f>
        <v>#REF!</v>
      </c>
      <c r="E191" s="24" t="e">
        <f>SUM(E184:E190)</f>
        <v>#REF!</v>
      </c>
      <c r="F191" s="24" t="e">
        <f>SUM(F184:F190)</f>
        <v>#REF!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163" t="e">
        <f>SUM(AH184:AH190)</f>
        <v>#REF!</v>
      </c>
      <c r="AI191" s="163" t="e">
        <f>SUM(AI184:AI190)</f>
        <v>#REF!</v>
      </c>
      <c r="AJ191" s="163" t="e">
        <f>SUM(AJ184:AJ190)</f>
        <v>#REF!</v>
      </c>
    </row>
    <row r="192" spans="1:36" ht="15.75" thickBot="1">
      <c r="A192" s="195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160"/>
      <c r="AI192" s="156"/>
      <c r="AJ192" s="156"/>
    </row>
    <row r="193" spans="1:36" ht="15.75" thickBot="1">
      <c r="A193" s="198" t="s">
        <v>138</v>
      </c>
      <c r="B193" s="146"/>
      <c r="C193" s="132">
        <f>D193+E193+F193</f>
        <v>311.7</v>
      </c>
      <c r="D193" s="147">
        <v>302.7</v>
      </c>
      <c r="E193" s="147">
        <v>5</v>
      </c>
      <c r="F193" s="147">
        <v>4</v>
      </c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>
        <v>285.28</v>
      </c>
      <c r="Y193" s="110">
        <v>28.4</v>
      </c>
      <c r="Z193" s="110">
        <v>11.4</v>
      </c>
      <c r="AA193" s="110"/>
      <c r="AB193" s="179">
        <f>AC193+AD193+AE193</f>
        <v>325.08</v>
      </c>
      <c r="AC193" s="179">
        <f>AH193/10</f>
        <v>285.28000000000003</v>
      </c>
      <c r="AD193" s="179">
        <f>AI193/10</f>
        <v>28.4</v>
      </c>
      <c r="AE193" s="179">
        <f>AJ193/10</f>
        <v>11.4</v>
      </c>
      <c r="AF193" s="110"/>
      <c r="AG193" s="181">
        <f>AH193+AI193+AJ193</f>
        <v>3250.8</v>
      </c>
      <c r="AH193" s="182">
        <v>2852.8</v>
      </c>
      <c r="AI193" s="183">
        <v>284</v>
      </c>
      <c r="AJ193" s="183">
        <v>114</v>
      </c>
    </row>
    <row r="194" spans="1:36" ht="15.75">
      <c r="A194" s="195"/>
      <c r="B194" s="8"/>
      <c r="C194" s="8"/>
      <c r="D194" s="8">
        <v>250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92">
        <v>150</v>
      </c>
      <c r="AI194" s="156">
        <v>15</v>
      </c>
      <c r="AJ194" s="156">
        <v>5</v>
      </c>
    </row>
    <row r="195" spans="1:36" ht="15.75">
      <c r="A195" s="195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92">
        <v>40</v>
      </c>
      <c r="AI195" s="156">
        <v>4</v>
      </c>
      <c r="AJ195" s="156">
        <v>4</v>
      </c>
    </row>
    <row r="196" spans="1:36" ht="15.75">
      <c r="A196" s="195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92" t="e">
        <f>#REF!</f>
        <v>#REF!</v>
      </c>
      <c r="AI196" s="156" t="e">
        <f>#REF!</f>
        <v>#REF!</v>
      </c>
      <c r="AJ196" s="156" t="e">
        <f>#REF!</f>
        <v>#REF!</v>
      </c>
    </row>
    <row r="197" spans="1:36" ht="15.75">
      <c r="A197" s="19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92" t="e">
        <f>#REF!</f>
        <v>#REF!</v>
      </c>
      <c r="AI197" s="156" t="e">
        <f>#REF!</f>
        <v>#REF!</v>
      </c>
      <c r="AJ197" s="156" t="e">
        <f>#REF!</f>
        <v>#REF!</v>
      </c>
    </row>
    <row r="198" spans="1:36" ht="15.75">
      <c r="A198" s="195"/>
      <c r="B198" s="8"/>
      <c r="C198" s="8"/>
      <c r="D198" s="8" t="e">
        <f>#REF!</f>
        <v>#REF!</v>
      </c>
      <c r="E198" s="8" t="e">
        <f>#REF!</f>
        <v>#REF!</v>
      </c>
      <c r="F198" s="8" t="e">
        <f>#REF!</f>
        <v>#REF!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 t="e">
        <f>#REF!</f>
        <v>#REF!</v>
      </c>
      <c r="AH198" s="92" t="e">
        <f>#REF!</f>
        <v>#REF!</v>
      </c>
      <c r="AI198" s="156" t="e">
        <f>#REF!</f>
        <v>#REF!</v>
      </c>
      <c r="AJ198" s="156" t="e">
        <f>#REF!</f>
        <v>#REF!</v>
      </c>
    </row>
    <row r="199" spans="1:36" ht="16.5" thickBot="1">
      <c r="A199" s="195"/>
      <c r="B199" s="21"/>
      <c r="C199" s="21"/>
      <c r="D199" s="21" t="e">
        <f>#REF!</f>
        <v>#REF!</v>
      </c>
      <c r="E199" s="21" t="e">
        <f>#REF!</f>
        <v>#REF!</v>
      </c>
      <c r="F199" s="21" t="e">
        <f>#REF!</f>
        <v>#REF!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 t="e">
        <f>#REF!</f>
        <v>#REF!</v>
      </c>
      <c r="AH199" s="162" t="e">
        <f>#REF!</f>
        <v>#REF!</v>
      </c>
      <c r="AI199" s="157" t="e">
        <f>#REF!</f>
        <v>#REF!</v>
      </c>
      <c r="AJ199" s="157" t="e">
        <f>#REF!</f>
        <v>#REF!</v>
      </c>
    </row>
    <row r="200" spans="1:36" ht="15.75">
      <c r="A200" s="195"/>
      <c r="B200" s="24"/>
      <c r="C200" s="24"/>
      <c r="D200" s="24" t="e">
        <f>SUM(D194:D199)</f>
        <v>#REF!</v>
      </c>
      <c r="E200" s="24" t="e">
        <f>SUM(E194:E199)</f>
        <v>#REF!</v>
      </c>
      <c r="F200" s="24" t="e">
        <f>SUM(F194:F199)</f>
        <v>#REF!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163" t="e">
        <f>SUM(AH194:AH199)</f>
        <v>#REF!</v>
      </c>
      <c r="AI200" s="163" t="e">
        <f>SUM(AI194:AI199)</f>
        <v>#REF!</v>
      </c>
      <c r="AJ200" s="163" t="e">
        <f>SUM(AJ194:AJ199)</f>
        <v>#REF!</v>
      </c>
    </row>
    <row r="201" spans="1:36" ht="16.5" thickBot="1">
      <c r="A201" s="195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92"/>
      <c r="AI201" s="156"/>
      <c r="AJ201" s="156"/>
    </row>
    <row r="202" spans="1:36" ht="15.75" thickBot="1">
      <c r="A202" s="198" t="s">
        <v>139</v>
      </c>
      <c r="B202" s="146"/>
      <c r="C202" s="132">
        <f>D202+E202+F202</f>
        <v>696.3</v>
      </c>
      <c r="D202" s="147">
        <v>376.3</v>
      </c>
      <c r="E202" s="147">
        <v>220</v>
      </c>
      <c r="F202" s="147">
        <v>100</v>
      </c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>
        <v>354.57</v>
      </c>
      <c r="Y202" s="110">
        <v>184</v>
      </c>
      <c r="Z202" s="110">
        <v>90</v>
      </c>
      <c r="AA202" s="110"/>
      <c r="AB202" s="179">
        <f>AC202+AD202+AE202</f>
        <v>628.5699999999999</v>
      </c>
      <c r="AC202" s="179">
        <f>AH202/10</f>
        <v>354.57</v>
      </c>
      <c r="AD202" s="179">
        <f>AI202/10</f>
        <v>184</v>
      </c>
      <c r="AE202" s="179">
        <f>AJ202/10</f>
        <v>90</v>
      </c>
      <c r="AF202" s="110"/>
      <c r="AG202" s="181">
        <f>AH202+AI202+AJ202</f>
        <v>6285.7</v>
      </c>
      <c r="AH202" s="182">
        <v>3545.7</v>
      </c>
      <c r="AI202" s="183">
        <v>1840</v>
      </c>
      <c r="AJ202" s="183">
        <v>900</v>
      </c>
    </row>
    <row r="203" spans="1:36" ht="15.75">
      <c r="A203" s="195"/>
      <c r="B203" s="8"/>
      <c r="C203" s="8"/>
      <c r="D203" s="11" t="e">
        <f>#REF!</f>
        <v>#REF!</v>
      </c>
      <c r="E203" s="11" t="e">
        <f>#REF!</f>
        <v>#REF!</v>
      </c>
      <c r="F203" s="11" t="e">
        <f>#REF!</f>
        <v>#REF!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 t="e">
        <f>#REF!</f>
        <v>#REF!</v>
      </c>
      <c r="AH203" s="161" t="e">
        <f>#REF!</f>
        <v>#REF!</v>
      </c>
      <c r="AI203" s="156" t="e">
        <f>#REF!</f>
        <v>#REF!</v>
      </c>
      <c r="AJ203" s="156" t="e">
        <f>#REF!</f>
        <v>#REF!</v>
      </c>
    </row>
    <row r="204" spans="1:36" ht="15.75">
      <c r="A204" s="195"/>
      <c r="B204" s="11"/>
      <c r="C204" s="11"/>
      <c r="D204" s="11">
        <v>50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61">
        <v>550</v>
      </c>
      <c r="AI204" s="156">
        <v>140</v>
      </c>
      <c r="AJ204" s="156"/>
    </row>
    <row r="205" spans="1:36" ht="16.5" thickBot="1">
      <c r="A205" s="195"/>
      <c r="B205" s="21"/>
      <c r="C205" s="21"/>
      <c r="D205" s="22" t="e">
        <f>#REF!</f>
        <v>#REF!</v>
      </c>
      <c r="E205" s="22" t="e">
        <f>#REF!</f>
        <v>#REF!</v>
      </c>
      <c r="F205" s="22" t="e">
        <f>#REF!</f>
        <v>#REF!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 t="e">
        <f>#REF!</f>
        <v>#REF!</v>
      </c>
      <c r="AH205" s="168" t="e">
        <f>#REF!</f>
        <v>#REF!</v>
      </c>
      <c r="AI205" s="157" t="e">
        <f>#REF!</f>
        <v>#REF!</v>
      </c>
      <c r="AJ205" s="157" t="e">
        <f>#REF!</f>
        <v>#REF!</v>
      </c>
    </row>
    <row r="206" spans="1:36" ht="15">
      <c r="A206" s="195"/>
      <c r="B206" s="106"/>
      <c r="C206" s="106"/>
      <c r="D206" s="106" t="e">
        <f>SUM(D203:D205)</f>
        <v>#REF!</v>
      </c>
      <c r="E206" s="106" t="e">
        <f>SUM(E203:E205)</f>
        <v>#REF!</v>
      </c>
      <c r="F206" s="106" t="e">
        <f>SUM(F203:F205)</f>
        <v>#REF!</v>
      </c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69" t="e">
        <f>SUM(AH203:AH205)</f>
        <v>#REF!</v>
      </c>
      <c r="AI206" s="169" t="e">
        <f>SUM(AI203:AI205)</f>
        <v>#REF!</v>
      </c>
      <c r="AJ206" s="169" t="e">
        <f>SUM(AJ203:AJ205)</f>
        <v>#REF!</v>
      </c>
    </row>
    <row r="207" spans="1:36" ht="15.75" thickBot="1">
      <c r="A207" s="195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160"/>
      <c r="AI207" s="156"/>
      <c r="AJ207" s="156"/>
    </row>
    <row r="208" spans="1:36" ht="15.75" thickBot="1">
      <c r="A208" s="198" t="s">
        <v>140</v>
      </c>
      <c r="B208" s="146"/>
      <c r="C208" s="132">
        <f>D208+E208+F208</f>
        <v>268</v>
      </c>
      <c r="D208" s="147">
        <v>227.8</v>
      </c>
      <c r="E208" s="147">
        <v>26.8</v>
      </c>
      <c r="F208" s="147">
        <v>13.4</v>
      </c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>
        <v>214.69</v>
      </c>
      <c r="Y208" s="110">
        <v>25.26</v>
      </c>
      <c r="Z208" s="110">
        <v>12.63</v>
      </c>
      <c r="AA208" s="110"/>
      <c r="AB208" s="179">
        <f>AC208+AD208+AE208</f>
        <v>252.57999999999998</v>
      </c>
      <c r="AC208" s="179">
        <f>AH208/10</f>
        <v>214.69</v>
      </c>
      <c r="AD208" s="179">
        <f>AI208/10</f>
        <v>25.259999999999998</v>
      </c>
      <c r="AE208" s="179">
        <f>AJ208/10</f>
        <v>12.629999999999999</v>
      </c>
      <c r="AF208" s="110"/>
      <c r="AG208" s="181">
        <f>AH208+AI208+AJ208</f>
        <v>2525.8</v>
      </c>
      <c r="AH208" s="182">
        <v>2146.9</v>
      </c>
      <c r="AI208" s="183">
        <v>252.6</v>
      </c>
      <c r="AJ208" s="183">
        <v>126.3</v>
      </c>
    </row>
    <row r="209" spans="1:36" ht="15.75">
      <c r="A209" s="195"/>
      <c r="B209" s="8"/>
      <c r="C209" s="8"/>
      <c r="D209" s="8" t="e">
        <f>#REF!</f>
        <v>#REF!</v>
      </c>
      <c r="E209" s="8" t="e">
        <f>#REF!</f>
        <v>#REF!</v>
      </c>
      <c r="F209" s="8" t="e">
        <f>#REF!</f>
        <v>#REF!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 t="e">
        <f>#REF!</f>
        <v>#REF!</v>
      </c>
      <c r="AH209" s="92" t="e">
        <f>#REF!</f>
        <v>#REF!</v>
      </c>
      <c r="AI209" s="156" t="e">
        <f>#REF!</f>
        <v>#REF!</v>
      </c>
      <c r="AJ209" s="156" t="e">
        <f>#REF!</f>
        <v>#REF!</v>
      </c>
    </row>
    <row r="210" spans="1:36" ht="16.5" thickBot="1">
      <c r="A210" s="195"/>
      <c r="B210" s="21"/>
      <c r="C210" s="2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65"/>
      <c r="AI210" s="157"/>
      <c r="AJ210" s="157"/>
    </row>
    <row r="211" spans="1:36" ht="15">
      <c r="A211" s="195"/>
      <c r="B211" s="106"/>
      <c r="C211" s="106"/>
      <c r="D211" s="106" t="e">
        <f>SUM(D209:D210)</f>
        <v>#REF!</v>
      </c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69" t="e">
        <f>SUM(AH209:AH210)</f>
        <v>#REF!</v>
      </c>
      <c r="AI211" s="174"/>
      <c r="AJ211" s="174"/>
    </row>
    <row r="212" spans="1:36" ht="15.75" thickBot="1">
      <c r="A212" s="195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160"/>
      <c r="AI212" s="156"/>
      <c r="AJ212" s="156"/>
    </row>
    <row r="213" spans="1:36" ht="15.75" thickBot="1">
      <c r="A213" s="198" t="s">
        <v>141</v>
      </c>
      <c r="B213" s="148"/>
      <c r="C213" s="132">
        <f>D213+E213+F213</f>
        <v>158.8</v>
      </c>
      <c r="D213" s="149">
        <v>127.4</v>
      </c>
      <c r="E213" s="149">
        <v>26</v>
      </c>
      <c r="F213" s="149">
        <v>5.4</v>
      </c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>
        <v>120.03</v>
      </c>
      <c r="Y213" s="111">
        <v>25.2</v>
      </c>
      <c r="Z213" s="111">
        <v>4.83</v>
      </c>
      <c r="AA213" s="111"/>
      <c r="AB213" s="179">
        <f>AC213+AD213+AE213</f>
        <v>150.06</v>
      </c>
      <c r="AC213" s="179">
        <f>AH213/10</f>
        <v>120.03</v>
      </c>
      <c r="AD213" s="179">
        <f>AI213/10</f>
        <v>25.2</v>
      </c>
      <c r="AE213" s="179">
        <f>AJ213/10</f>
        <v>4.83</v>
      </c>
      <c r="AF213" s="111"/>
      <c r="AG213" s="184">
        <f>AH213+AI213+AJ213</f>
        <v>1500.6</v>
      </c>
      <c r="AH213" s="184">
        <v>1200.3</v>
      </c>
      <c r="AI213" s="185">
        <v>252</v>
      </c>
      <c r="AJ213" s="185">
        <v>48.3</v>
      </c>
    </row>
    <row r="214" spans="1:36" ht="15.75">
      <c r="A214" s="195"/>
      <c r="B214" s="8"/>
      <c r="C214" s="8"/>
      <c r="D214" s="8" t="e">
        <f>#REF!</f>
        <v>#REF!</v>
      </c>
      <c r="E214" s="8" t="e">
        <f>#REF!</f>
        <v>#REF!</v>
      </c>
      <c r="F214" s="8" t="e">
        <f>#REF!</f>
        <v>#REF!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24"/>
      <c r="AH214" s="158"/>
      <c r="AI214" s="174"/>
      <c r="AJ214" s="174"/>
    </row>
    <row r="215" spans="1:36" ht="16.5" thickBot="1">
      <c r="A215" s="195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162" t="e">
        <f>#REF!</f>
        <v>#REF!</v>
      </c>
      <c r="AI215" s="157" t="e">
        <f>#REF!</f>
        <v>#REF!</v>
      </c>
      <c r="AJ215" s="157" t="e">
        <f>#REF!</f>
        <v>#REF!</v>
      </c>
    </row>
    <row r="216" spans="1:36" ht="15">
      <c r="A216" s="195"/>
      <c r="B216" s="106"/>
      <c r="C216" s="106"/>
      <c r="D216" s="106" t="e">
        <f>SUM(D214:D215)</f>
        <v>#REF!</v>
      </c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69" t="e">
        <f>SUM(AH214:AH215)</f>
        <v>#REF!</v>
      </c>
      <c r="AI216" s="174"/>
      <c r="AJ216" s="174"/>
    </row>
    <row r="217" spans="1:36" ht="15.75" thickBot="1">
      <c r="A217" s="195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160"/>
      <c r="AI217" s="156"/>
      <c r="AJ217" s="156"/>
    </row>
    <row r="218" spans="1:36" ht="15.75" thickBot="1">
      <c r="A218" s="198" t="s">
        <v>142</v>
      </c>
      <c r="B218" s="146"/>
      <c r="C218" s="132">
        <f>D218+E218+F218</f>
        <v>623.6</v>
      </c>
      <c r="D218" s="150">
        <v>567.2</v>
      </c>
      <c r="E218" s="150">
        <v>28.4</v>
      </c>
      <c r="F218" s="150">
        <v>28</v>
      </c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>
        <v>537.46</v>
      </c>
      <c r="Y218" s="112">
        <v>26.88</v>
      </c>
      <c r="Z218" s="112">
        <v>26.81</v>
      </c>
      <c r="AA218" s="112"/>
      <c r="AB218" s="179">
        <f>AC218+AD218+AE218</f>
        <v>591.1500000000001</v>
      </c>
      <c r="AC218" s="179">
        <f>AH218/10</f>
        <v>537.46</v>
      </c>
      <c r="AD218" s="179">
        <f>AI218/10</f>
        <v>26.880000000000003</v>
      </c>
      <c r="AE218" s="179">
        <f>AJ218/10</f>
        <v>26.810000000000002</v>
      </c>
      <c r="AF218" s="112"/>
      <c r="AG218" s="181">
        <f>AH218+AI218+AJ218</f>
        <v>5911.500000000001</v>
      </c>
      <c r="AH218" s="186">
        <v>5374.6</v>
      </c>
      <c r="AI218" s="183">
        <v>268.8</v>
      </c>
      <c r="AJ218" s="183">
        <v>268.1</v>
      </c>
    </row>
    <row r="219" spans="1:36" ht="15.75">
      <c r="A219" s="195"/>
      <c r="B219" s="8"/>
      <c r="C219" s="8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61"/>
      <c r="AI219" s="156"/>
      <c r="AJ219" s="156"/>
    </row>
    <row r="220" spans="1:36" ht="15.75">
      <c r="A220" s="195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92">
        <v>108</v>
      </c>
      <c r="AI220" s="156">
        <v>6</v>
      </c>
      <c r="AJ220" s="156">
        <v>6</v>
      </c>
    </row>
    <row r="221" spans="1:36" ht="15.75">
      <c r="A221" s="195"/>
      <c r="B221" s="8"/>
      <c r="C221" s="8"/>
      <c r="D221" s="8" t="e">
        <f>#REF!</f>
        <v>#REF!</v>
      </c>
      <c r="E221" s="8" t="e">
        <f>#REF!</f>
        <v>#REF!</v>
      </c>
      <c r="F221" s="8" t="e">
        <f>#REF!</f>
        <v>#REF!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 t="e">
        <f>#REF!</f>
        <v>#REF!</v>
      </c>
      <c r="AH221" s="92" t="e">
        <f>#REF!</f>
        <v>#REF!</v>
      </c>
      <c r="AI221" s="156" t="e">
        <f>#REF!</f>
        <v>#REF!</v>
      </c>
      <c r="AJ221" s="156" t="e">
        <f>#REF!</f>
        <v>#REF!</v>
      </c>
    </row>
    <row r="222" spans="1:36" ht="15.75">
      <c r="A222" s="195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92" t="e">
        <f>#REF!</f>
        <v>#REF!</v>
      </c>
      <c r="AI222" s="156" t="e">
        <f>#REF!</f>
        <v>#REF!</v>
      </c>
      <c r="AJ222" s="156" t="e">
        <f>#REF!</f>
        <v>#REF!</v>
      </c>
    </row>
    <row r="223" spans="1:36" ht="16.5" thickBot="1">
      <c r="A223" s="195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162" t="e">
        <f>#REF!</f>
        <v>#REF!</v>
      </c>
      <c r="AI223" s="157" t="e">
        <f>#REF!</f>
        <v>#REF!</v>
      </c>
      <c r="AJ223" s="157" t="e">
        <f>#REF!</f>
        <v>#REF!</v>
      </c>
    </row>
    <row r="224" spans="1:36" ht="15.75">
      <c r="A224" s="195"/>
      <c r="B224" s="24"/>
      <c r="C224" s="24"/>
      <c r="D224" s="24" t="e">
        <f>SUM(D219:D223)</f>
        <v>#REF!</v>
      </c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163" t="e">
        <f>SUM(AH219:AH223)</f>
        <v>#REF!</v>
      </c>
      <c r="AI224" s="163" t="e">
        <f>SUM(AI219:AI223)</f>
        <v>#REF!</v>
      </c>
      <c r="AJ224" s="163" t="e">
        <f>SUM(AJ219:AJ223)</f>
        <v>#REF!</v>
      </c>
    </row>
    <row r="225" spans="1:36" ht="16.5" thickBot="1">
      <c r="A225" s="195"/>
      <c r="B225" s="8"/>
      <c r="C225" s="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61"/>
      <c r="AI225" s="156"/>
      <c r="AJ225" s="156"/>
    </row>
    <row r="226" spans="1:36" ht="15.75" thickBot="1">
      <c r="A226" s="198" t="s">
        <v>143</v>
      </c>
      <c r="B226" s="146"/>
      <c r="C226" s="132">
        <f>D226+E226+F226</f>
        <v>679.1</v>
      </c>
      <c r="D226" s="150">
        <v>550.1</v>
      </c>
      <c r="E226" s="150">
        <v>38</v>
      </c>
      <c r="F226" s="150">
        <v>91</v>
      </c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>
        <v>521.29</v>
      </c>
      <c r="Y226" s="112">
        <v>34.65</v>
      </c>
      <c r="Z226" s="112">
        <v>89.5</v>
      </c>
      <c r="AA226" s="112"/>
      <c r="AB226" s="179">
        <f>AC226+AD226+AE226</f>
        <v>645.4399999999999</v>
      </c>
      <c r="AC226" s="179">
        <f>AH226/10</f>
        <v>521.29</v>
      </c>
      <c r="AD226" s="179">
        <f>AI226/10</f>
        <v>34.65</v>
      </c>
      <c r="AE226" s="179">
        <f>AJ226/10</f>
        <v>89.5</v>
      </c>
      <c r="AF226" s="112"/>
      <c r="AG226" s="181">
        <f>AH226+AI226+AJ226</f>
        <v>6454.4</v>
      </c>
      <c r="AH226" s="186">
        <v>5212.9</v>
      </c>
      <c r="AI226" s="183">
        <v>346.5</v>
      </c>
      <c r="AJ226" s="183">
        <v>895</v>
      </c>
    </row>
    <row r="227" spans="1:36" ht="15.75">
      <c r="A227" s="195"/>
      <c r="B227" s="8"/>
      <c r="C227" s="8"/>
      <c r="D227" s="8" t="e">
        <f>#REF!</f>
        <v>#REF!</v>
      </c>
      <c r="E227" s="8" t="e">
        <f>#REF!</f>
        <v>#REF!</v>
      </c>
      <c r="F227" s="8" t="e">
        <f>#REF!</f>
        <v>#REF!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 t="e">
        <f>#REF!</f>
        <v>#REF!</v>
      </c>
      <c r="AH227" s="92" t="e">
        <f>#REF!</f>
        <v>#REF!</v>
      </c>
      <c r="AI227" s="156" t="e">
        <f>#REF!</f>
        <v>#REF!</v>
      </c>
      <c r="AJ227" s="156" t="e">
        <f>#REF!</f>
        <v>#REF!</v>
      </c>
    </row>
    <row r="228" spans="1:36" ht="15.75">
      <c r="A228" s="195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92">
        <v>207</v>
      </c>
      <c r="AI228" s="156">
        <v>10</v>
      </c>
      <c r="AJ228" s="156">
        <v>25</v>
      </c>
    </row>
    <row r="229" spans="1:36" ht="15.75">
      <c r="A229" s="195"/>
      <c r="B229" s="8"/>
      <c r="C229" s="8"/>
      <c r="D229" s="8">
        <v>44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92">
        <v>206</v>
      </c>
      <c r="AI229" s="156">
        <v>10</v>
      </c>
      <c r="AJ229" s="156">
        <v>25</v>
      </c>
    </row>
    <row r="230" spans="1:36" ht="15.75">
      <c r="A230" s="195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92">
        <v>400</v>
      </c>
      <c r="AI230" s="156">
        <v>20</v>
      </c>
      <c r="AJ230" s="156">
        <v>40</v>
      </c>
    </row>
    <row r="231" spans="1:36" ht="15.75">
      <c r="A231" s="195"/>
      <c r="B231" s="8"/>
      <c r="C231" s="8"/>
      <c r="D231" s="8">
        <v>75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92" t="e">
        <f>#REF!</f>
        <v>#REF!</v>
      </c>
      <c r="AI231" s="156" t="e">
        <f>#REF!</f>
        <v>#REF!</v>
      </c>
      <c r="AJ231" s="156" t="e">
        <f>#REF!</f>
        <v>#REF!</v>
      </c>
    </row>
    <row r="232" spans="1:36" ht="15.75">
      <c r="A232" s="195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92"/>
      <c r="AI232" s="156"/>
      <c r="AJ232" s="156"/>
    </row>
    <row r="233" spans="1:36" ht="15.75">
      <c r="A233" s="195"/>
      <c r="B233" s="8"/>
      <c r="C233" s="8"/>
      <c r="D233" s="8" t="e">
        <f>#REF!</f>
        <v>#REF!</v>
      </c>
      <c r="E233" s="8" t="e">
        <f>#REF!</f>
        <v>#REF!</v>
      </c>
      <c r="F233" s="8" t="e">
        <f>#REF!</f>
        <v>#REF!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 t="e">
        <f>#REF!</f>
        <v>#REF!</v>
      </c>
      <c r="AH233" s="92" t="e">
        <f>#REF!</f>
        <v>#REF!</v>
      </c>
      <c r="AI233" s="156" t="e">
        <f>#REF!</f>
        <v>#REF!</v>
      </c>
      <c r="AJ233" s="156" t="e">
        <f>#REF!</f>
        <v>#REF!</v>
      </c>
    </row>
    <row r="234" spans="1:36" ht="15.75">
      <c r="A234" s="195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92" t="e">
        <f>#REF!</f>
        <v>#REF!</v>
      </c>
      <c r="AI234" s="156" t="e">
        <f>#REF!</f>
        <v>#REF!</v>
      </c>
      <c r="AJ234" s="156" t="e">
        <f>#REF!</f>
        <v>#REF!</v>
      </c>
    </row>
    <row r="235" spans="1:36" ht="15.75">
      <c r="A235" s="195"/>
      <c r="B235" s="8"/>
      <c r="C235" s="8"/>
      <c r="D235" s="8" t="e">
        <f>#REF!</f>
        <v>#REF!</v>
      </c>
      <c r="E235" s="8" t="e">
        <f>#REF!</f>
        <v>#REF!</v>
      </c>
      <c r="F235" s="8" t="e">
        <f>#REF!</f>
        <v>#REF!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 t="e">
        <f>#REF!</f>
        <v>#REF!</v>
      </c>
      <c r="AH235" s="92" t="e">
        <f>#REF!</f>
        <v>#REF!</v>
      </c>
      <c r="AI235" s="156" t="e">
        <f>#REF!</f>
        <v>#REF!</v>
      </c>
      <c r="AJ235" s="156" t="e">
        <f>#REF!</f>
        <v>#REF!</v>
      </c>
    </row>
    <row r="236" spans="1:36" ht="15.75">
      <c r="A236" s="195"/>
      <c r="B236" s="8"/>
      <c r="C236" s="8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2" t="e">
        <f>#REF!</f>
        <v>#REF!</v>
      </c>
      <c r="AI236" s="156" t="e">
        <f>#REF!</f>
        <v>#REF!</v>
      </c>
      <c r="AJ236" s="156" t="e">
        <f>#REF!</f>
        <v>#REF!</v>
      </c>
    </row>
    <row r="237" spans="1:36" ht="15.75">
      <c r="A237" s="195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92" t="e">
        <f>#REF!</f>
        <v>#REF!</v>
      </c>
      <c r="AI237" s="156" t="e">
        <f>#REF!</f>
        <v>#REF!</v>
      </c>
      <c r="AJ237" s="156" t="e">
        <f>#REF!</f>
        <v>#REF!</v>
      </c>
    </row>
    <row r="238" spans="1:36" ht="15.75">
      <c r="A238" s="195"/>
      <c r="B238" s="8"/>
      <c r="C238" s="8"/>
      <c r="D238" s="8" t="e">
        <f>#REF!</f>
        <v>#REF!</v>
      </c>
      <c r="E238" s="8" t="e">
        <f>#REF!</f>
        <v>#REF!</v>
      </c>
      <c r="F238" s="8" t="e">
        <f>#REF!</f>
        <v>#REF!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 t="e">
        <f>#REF!</f>
        <v>#REF!</v>
      </c>
      <c r="AH238" s="92" t="e">
        <f>#REF!</f>
        <v>#REF!</v>
      </c>
      <c r="AI238" s="156" t="e">
        <f>#REF!</f>
        <v>#REF!</v>
      </c>
      <c r="AJ238" s="156" t="e">
        <f>#REF!</f>
        <v>#REF!</v>
      </c>
    </row>
    <row r="239" spans="1:36" ht="15.75">
      <c r="A239" s="195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92"/>
      <c r="AI239" s="156"/>
      <c r="AJ239" s="156"/>
    </row>
    <row r="240" spans="1:36" ht="15.75">
      <c r="A240" s="195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92" t="e">
        <f>#REF!</f>
        <v>#REF!</v>
      </c>
      <c r="AI240" s="156" t="e">
        <f>#REF!</f>
        <v>#REF!</v>
      </c>
      <c r="AJ240" s="156" t="e">
        <f>#REF!</f>
        <v>#REF!</v>
      </c>
    </row>
    <row r="241" spans="1:36" ht="15.75">
      <c r="A241" s="195"/>
      <c r="B241" s="8"/>
      <c r="C241" s="8"/>
      <c r="D241" s="8" t="e">
        <f>#REF!</f>
        <v>#REF!</v>
      </c>
      <c r="E241" s="8" t="e">
        <f>#REF!</f>
        <v>#REF!</v>
      </c>
      <c r="F241" s="8" t="e">
        <f>#REF!</f>
        <v>#REF!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 t="e">
        <f>#REF!</f>
        <v>#REF!</v>
      </c>
      <c r="AH241" s="92" t="e">
        <f>#REF!</f>
        <v>#REF!</v>
      </c>
      <c r="AI241" s="156" t="e">
        <f>#REF!</f>
        <v>#REF!</v>
      </c>
      <c r="AJ241" s="156" t="e">
        <f>#REF!</f>
        <v>#REF!</v>
      </c>
    </row>
    <row r="242" spans="1:36" ht="15.75">
      <c r="A242" s="195"/>
      <c r="B242" s="8"/>
      <c r="C242" s="8"/>
      <c r="D242" s="8" t="e">
        <f>#REF!</f>
        <v>#REF!</v>
      </c>
      <c r="E242" s="8" t="e">
        <f>#REF!</f>
        <v>#REF!</v>
      </c>
      <c r="F242" s="8" t="e">
        <f>#REF!</f>
        <v>#REF!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 t="e">
        <f>#REF!</f>
        <v>#REF!</v>
      </c>
      <c r="AH242" s="92" t="e">
        <f>#REF!</f>
        <v>#REF!</v>
      </c>
      <c r="AI242" s="156" t="e">
        <f>#REF!</f>
        <v>#REF!</v>
      </c>
      <c r="AJ242" s="156" t="e">
        <f>#REF!</f>
        <v>#REF!</v>
      </c>
    </row>
    <row r="243" spans="1:36" ht="16.5" thickBot="1">
      <c r="A243" s="195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162" t="e">
        <f>#REF!</f>
        <v>#REF!</v>
      </c>
      <c r="AI243" s="157" t="e">
        <f>#REF!</f>
        <v>#REF!</v>
      </c>
      <c r="AJ243" s="157" t="e">
        <f>#REF!</f>
        <v>#REF!</v>
      </c>
    </row>
    <row r="244" spans="1:36" ht="15.75">
      <c r="A244" s="195"/>
      <c r="B244" s="24"/>
      <c r="C244" s="24"/>
      <c r="D244" s="24" t="e">
        <f>SUM(D227:D243)</f>
        <v>#REF!</v>
      </c>
      <c r="E244" s="24" t="e">
        <f>SUM(E227:E243)</f>
        <v>#REF!</v>
      </c>
      <c r="F244" s="24" t="e">
        <f>SUM(F227:F243)</f>
        <v>#REF!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163" t="e">
        <f>SUM(AH227:AH243)</f>
        <v>#REF!</v>
      </c>
      <c r="AI244" s="163" t="e">
        <f>SUM(AI227:AI243)</f>
        <v>#REF!</v>
      </c>
      <c r="AJ244" s="163" t="e">
        <f>SUM(AJ227:AJ243)</f>
        <v>#REF!</v>
      </c>
    </row>
    <row r="245" spans="1:36" ht="16.5" thickBot="1">
      <c r="A245" s="195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92"/>
      <c r="AI245" s="156"/>
      <c r="AJ245" s="156"/>
    </row>
    <row r="246" spans="1:36" ht="15.75" thickBot="1">
      <c r="A246" s="198" t="s">
        <v>144</v>
      </c>
      <c r="B246" s="146"/>
      <c r="C246" s="132">
        <f>D246+E246+F246</f>
        <v>527</v>
      </c>
      <c r="D246" s="150">
        <v>510.9</v>
      </c>
      <c r="E246" s="150">
        <v>16.1</v>
      </c>
      <c r="F246" s="150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>
        <v>484.12</v>
      </c>
      <c r="Y246" s="112">
        <v>24.73</v>
      </c>
      <c r="Z246" s="112">
        <v>0</v>
      </c>
      <c r="AA246" s="112"/>
      <c r="AB246" s="179">
        <f>AC246+AD246+AE246</f>
        <v>508.85</v>
      </c>
      <c r="AC246" s="179">
        <f>AH246/10</f>
        <v>484.12</v>
      </c>
      <c r="AD246" s="179">
        <f>AI246/10</f>
        <v>24.73</v>
      </c>
      <c r="AE246" s="179">
        <f>AJ246/10</f>
        <v>0</v>
      </c>
      <c r="AF246" s="112"/>
      <c r="AG246" s="181">
        <f>AH246+AI246+AJ246</f>
        <v>5088.5</v>
      </c>
      <c r="AH246" s="186">
        <v>4841.2</v>
      </c>
      <c r="AI246" s="183">
        <v>247.3</v>
      </c>
      <c r="AJ246" s="183"/>
    </row>
    <row r="247" spans="1:36" ht="15.75">
      <c r="A247" s="195"/>
      <c r="B247" s="8"/>
      <c r="C247" s="8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61">
        <v>250</v>
      </c>
      <c r="AI247" s="156">
        <v>12.5</v>
      </c>
      <c r="AJ247" s="156"/>
    </row>
    <row r="248" spans="1:36" ht="15.75">
      <c r="A248" s="195"/>
      <c r="B248" s="8"/>
      <c r="C248" s="8"/>
      <c r="D248" s="8">
        <v>95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92">
        <v>950</v>
      </c>
      <c r="AI248" s="156">
        <v>50</v>
      </c>
      <c r="AJ248" s="156"/>
    </row>
    <row r="249" spans="1:36" ht="15.75">
      <c r="A249" s="195"/>
      <c r="B249" s="8"/>
      <c r="C249" s="8"/>
      <c r="D249" s="8" t="e">
        <f>#REF!</f>
        <v>#REF!</v>
      </c>
      <c r="E249" s="8" t="e">
        <f>#REF!</f>
        <v>#REF!</v>
      </c>
      <c r="F249" s="8" t="e">
        <f>#REF!</f>
        <v>#REF!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 t="e">
        <f>#REF!</f>
        <v>#REF!</v>
      </c>
      <c r="AH249" s="92" t="e">
        <f>#REF!</f>
        <v>#REF!</v>
      </c>
      <c r="AI249" s="156" t="e">
        <f>#REF!</f>
        <v>#REF!</v>
      </c>
      <c r="AJ249" s="156" t="e">
        <f>#REF!</f>
        <v>#REF!</v>
      </c>
    </row>
    <row r="250" spans="1:36" ht="16.5" thickBot="1">
      <c r="A250" s="195"/>
      <c r="B250" s="21"/>
      <c r="C250" s="21"/>
      <c r="D250" s="22">
        <v>95</v>
      </c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168" t="e">
        <f>#REF!</f>
        <v>#REF!</v>
      </c>
      <c r="AI250" s="157" t="e">
        <f>#REF!</f>
        <v>#REF!</v>
      </c>
      <c r="AJ250" s="157"/>
    </row>
    <row r="251" spans="1:36" ht="15.75">
      <c r="A251" s="195"/>
      <c r="B251" s="24"/>
      <c r="C251" s="24"/>
      <c r="D251" s="24" t="e">
        <f>SUM(D247:D250)</f>
        <v>#REF!</v>
      </c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163" t="e">
        <f>SUM(AH247:AH250)</f>
        <v>#REF!</v>
      </c>
      <c r="AI251" s="163" t="e">
        <f>SUM(AI247:AI250)</f>
        <v>#REF!</v>
      </c>
      <c r="AJ251" s="174"/>
    </row>
    <row r="252" spans="1:36" ht="16.5" thickBot="1">
      <c r="A252" s="195"/>
      <c r="B252" s="8"/>
      <c r="C252" s="8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61"/>
      <c r="AI252" s="156"/>
      <c r="AJ252" s="156"/>
    </row>
    <row r="253" spans="1:36" ht="15.75" thickBot="1">
      <c r="A253" s="198" t="s">
        <v>145</v>
      </c>
      <c r="B253" s="146"/>
      <c r="C253" s="132">
        <f>D253+E253+F253</f>
        <v>1141.9</v>
      </c>
      <c r="D253" s="150">
        <v>970.5</v>
      </c>
      <c r="E253" s="150">
        <v>114.2</v>
      </c>
      <c r="F253" s="150">
        <v>57.2</v>
      </c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>
        <v>919.65</v>
      </c>
      <c r="Y253" s="112">
        <v>108.19</v>
      </c>
      <c r="Z253" s="112">
        <v>54.08</v>
      </c>
      <c r="AA253" s="112"/>
      <c r="AB253" s="179">
        <f>AC253+AD253+AE253</f>
        <v>1081.9199999999998</v>
      </c>
      <c r="AC253" s="179">
        <f>AH253/10</f>
        <v>919.65</v>
      </c>
      <c r="AD253" s="179">
        <f>AI253/10</f>
        <v>108.19000000000001</v>
      </c>
      <c r="AE253" s="179">
        <f>AJ253/10</f>
        <v>54.08</v>
      </c>
      <c r="AF253" s="112"/>
      <c r="AG253" s="181">
        <f>AH253+AI253+AJ253</f>
        <v>10819.199999999999</v>
      </c>
      <c r="AH253" s="186">
        <v>9196.5</v>
      </c>
      <c r="AI253" s="183">
        <v>1081.9</v>
      </c>
      <c r="AJ253" s="183">
        <v>540.8</v>
      </c>
    </row>
    <row r="254" spans="1:36" ht="15.75">
      <c r="A254" s="195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92">
        <v>2076.6</v>
      </c>
      <c r="AI254" s="156" t="e">
        <f>#REF!</f>
        <v>#REF!</v>
      </c>
      <c r="AJ254" s="156" t="e">
        <f>#REF!</f>
        <v>#REF!</v>
      </c>
    </row>
    <row r="255" spans="1:36" ht="15.75">
      <c r="A255" s="195"/>
      <c r="B255" s="8"/>
      <c r="C255" s="8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160"/>
      <c r="AI255" s="156"/>
      <c r="AJ255" s="156"/>
    </row>
    <row r="256" spans="1:36" ht="15.75">
      <c r="A256" s="195"/>
      <c r="B256" s="8"/>
      <c r="C256" s="8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160"/>
      <c r="AI256" s="156"/>
      <c r="AJ256" s="156"/>
    </row>
    <row r="257" spans="1:36" ht="15.75">
      <c r="A257" s="195"/>
      <c r="B257" s="8"/>
      <c r="C257" s="8"/>
      <c r="D257" s="8" t="e">
        <f>#REF!</f>
        <v>#REF!</v>
      </c>
      <c r="E257" s="8" t="e">
        <f>#REF!</f>
        <v>#REF!</v>
      </c>
      <c r="F257" s="8" t="e">
        <f>#REF!</f>
        <v>#REF!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 t="e">
        <f>#REF!</f>
        <v>#REF!</v>
      </c>
      <c r="AH257" s="92" t="e">
        <f>#REF!</f>
        <v>#REF!</v>
      </c>
      <c r="AI257" s="156" t="e">
        <f>#REF!</f>
        <v>#REF!</v>
      </c>
      <c r="AJ257" s="156" t="e">
        <f>#REF!</f>
        <v>#REF!</v>
      </c>
    </row>
    <row r="258" spans="1:36" ht="15.75">
      <c r="A258" s="195"/>
      <c r="B258" s="8"/>
      <c r="C258" s="8"/>
      <c r="D258" s="8" t="e">
        <f>#REF!</f>
        <v>#REF!</v>
      </c>
      <c r="E258" s="8" t="e">
        <f>#REF!</f>
        <v>#REF!</v>
      </c>
      <c r="F258" s="8" t="e">
        <f>#REF!</f>
        <v>#REF!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 t="e">
        <f>#REF!</f>
        <v>#REF!</v>
      </c>
      <c r="AH258" s="92" t="e">
        <f>#REF!</f>
        <v>#REF!</v>
      </c>
      <c r="AI258" s="156" t="e">
        <f>#REF!</f>
        <v>#REF!</v>
      </c>
      <c r="AJ258" s="156" t="e">
        <f>#REF!</f>
        <v>#REF!</v>
      </c>
    </row>
    <row r="259" spans="1:36" ht="15.75">
      <c r="A259" s="195"/>
      <c r="B259" s="8"/>
      <c r="C259" s="8"/>
      <c r="D259" s="8" t="e">
        <f>#REF!</f>
        <v>#REF!</v>
      </c>
      <c r="E259" s="8" t="e">
        <f>#REF!</f>
        <v>#REF!</v>
      </c>
      <c r="F259" s="8" t="e">
        <f>#REF!</f>
        <v>#REF!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 t="e">
        <f>#REF!</f>
        <v>#REF!</v>
      </c>
      <c r="AH259" s="92" t="e">
        <f>#REF!</f>
        <v>#REF!</v>
      </c>
      <c r="AI259" s="156" t="e">
        <f>#REF!</f>
        <v>#REF!</v>
      </c>
      <c r="AJ259" s="156" t="e">
        <f>#REF!</f>
        <v>#REF!</v>
      </c>
    </row>
    <row r="260" spans="1:36" ht="15.75">
      <c r="A260" s="195"/>
      <c r="B260" s="8"/>
      <c r="C260" s="8"/>
      <c r="D260" s="8" t="e">
        <f>#REF!</f>
        <v>#REF!</v>
      </c>
      <c r="E260" s="8" t="e">
        <f>#REF!</f>
        <v>#REF!</v>
      </c>
      <c r="F260" s="8" t="e">
        <f>#REF!</f>
        <v>#REF!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 t="e">
        <f>#REF!</f>
        <v>#REF!</v>
      </c>
      <c r="AH260" s="92" t="e">
        <f>#REF!</f>
        <v>#REF!</v>
      </c>
      <c r="AI260" s="156" t="e">
        <f>#REF!</f>
        <v>#REF!</v>
      </c>
      <c r="AJ260" s="156" t="e">
        <f>#REF!</f>
        <v>#REF!</v>
      </c>
    </row>
    <row r="261" spans="1:36" ht="15.75">
      <c r="A261" s="195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92" t="e">
        <f>#REF!</f>
        <v>#REF!</v>
      </c>
      <c r="AI261" s="156" t="e">
        <f>#REF!</f>
        <v>#REF!</v>
      </c>
      <c r="AJ261" s="156" t="e">
        <f>#REF!</f>
        <v>#REF!</v>
      </c>
    </row>
    <row r="262" spans="1:36" ht="15.75">
      <c r="A262" s="195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92" t="e">
        <f>#REF!</f>
        <v>#REF!</v>
      </c>
      <c r="AI262" s="156" t="e">
        <f>#REF!</f>
        <v>#REF!</v>
      </c>
      <c r="AJ262" s="156" t="e">
        <f>#REF!</f>
        <v>#REF!</v>
      </c>
    </row>
    <row r="263" spans="1:36" ht="15.75">
      <c r="A263" s="195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92" t="e">
        <f>#REF!</f>
        <v>#REF!</v>
      </c>
      <c r="AI263" s="156" t="e">
        <f>#REF!</f>
        <v>#REF!</v>
      </c>
      <c r="AJ263" s="156" t="e">
        <f>#REF!</f>
        <v>#REF!</v>
      </c>
    </row>
    <row r="264" spans="1:36" ht="16.5" thickBot="1">
      <c r="A264" s="195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162" t="e">
        <f>#REF!</f>
        <v>#REF!</v>
      </c>
      <c r="AI264" s="157" t="e">
        <f>#REF!</f>
        <v>#REF!</v>
      </c>
      <c r="AJ264" s="157" t="e">
        <f>#REF!</f>
        <v>#REF!</v>
      </c>
    </row>
    <row r="265" spans="1:36" ht="15.75">
      <c r="A265" s="195"/>
      <c r="B265" s="24"/>
      <c r="C265" s="24"/>
      <c r="D265" s="24" t="e">
        <f>SUM(D254:D264)</f>
        <v>#REF!</v>
      </c>
      <c r="E265" s="24" t="e">
        <f>SUM(E254:E264)</f>
        <v>#REF!</v>
      </c>
      <c r="F265" s="24" t="e">
        <f>SUM(F254:F264)</f>
        <v>#REF!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163" t="e">
        <f>SUM(AH254:AH264)</f>
        <v>#REF!</v>
      </c>
      <c r="AI265" s="163" t="e">
        <f>SUM(AI254:AI264)</f>
        <v>#REF!</v>
      </c>
      <c r="AJ265" s="163" t="e">
        <f>SUM(AJ254:AJ264)</f>
        <v>#REF!</v>
      </c>
    </row>
    <row r="266" spans="1:36" ht="16.5" thickBot="1">
      <c r="A266" s="195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92"/>
      <c r="AI266" s="156"/>
      <c r="AJ266" s="156"/>
    </row>
    <row r="267" spans="1:36" ht="15.75" thickBot="1">
      <c r="A267" s="198" t="s">
        <v>146</v>
      </c>
      <c r="B267" s="146"/>
      <c r="C267" s="132">
        <f>D267+E267+F267</f>
        <v>356.8</v>
      </c>
      <c r="D267" s="150">
        <v>326.8</v>
      </c>
      <c r="E267" s="150">
        <v>30</v>
      </c>
      <c r="F267" s="150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>
        <v>309.71</v>
      </c>
      <c r="Y267" s="112">
        <v>27.4</v>
      </c>
      <c r="Z267" s="112">
        <v>22.5</v>
      </c>
      <c r="AA267" s="112"/>
      <c r="AB267" s="179">
        <f>AC267+AD267+AE267</f>
        <v>359.60999999999996</v>
      </c>
      <c r="AC267" s="179">
        <f>AH267/10</f>
        <v>309.71</v>
      </c>
      <c r="AD267" s="179">
        <f>AI267/10</f>
        <v>27.4</v>
      </c>
      <c r="AE267" s="179">
        <f>AJ267/10</f>
        <v>22.5</v>
      </c>
      <c r="AF267" s="112"/>
      <c r="AG267" s="181">
        <f>AH267+AI267+AJ267</f>
        <v>3596.1</v>
      </c>
      <c r="AH267" s="186">
        <v>3097.1</v>
      </c>
      <c r="AI267" s="183">
        <v>274</v>
      </c>
      <c r="AJ267" s="183">
        <v>225</v>
      </c>
    </row>
    <row r="268" spans="1:36" ht="15.75">
      <c r="A268" s="195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160"/>
      <c r="AI268" s="156"/>
      <c r="AJ268" s="156"/>
    </row>
    <row r="269" spans="1:36" ht="15.75">
      <c r="A269" s="195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92" t="e">
        <f>#REF!</f>
        <v>#REF!</v>
      </c>
      <c r="AI269" s="156" t="e">
        <f>#REF!</f>
        <v>#REF!</v>
      </c>
      <c r="AJ269" s="156" t="e">
        <f>#REF!</f>
        <v>#REF!</v>
      </c>
    </row>
    <row r="270" spans="1:36" ht="15.75">
      <c r="A270" s="195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92" t="e">
        <f>#REF!</f>
        <v>#REF!</v>
      </c>
      <c r="AI270" s="156" t="e">
        <f>#REF!</f>
        <v>#REF!</v>
      </c>
      <c r="AJ270" s="156" t="e">
        <f>#REF!</f>
        <v>#REF!</v>
      </c>
    </row>
    <row r="271" spans="1:36" ht="15.75">
      <c r="A271" s="195"/>
      <c r="B271" s="8"/>
      <c r="C271" s="8"/>
      <c r="D271" s="8" t="e">
        <f>#REF!</f>
        <v>#REF!</v>
      </c>
      <c r="E271" s="8" t="e">
        <f>#REF!</f>
        <v>#REF!</v>
      </c>
      <c r="F271" s="8" t="e">
        <f>#REF!</f>
        <v>#REF!</v>
      </c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 t="e">
        <f>#REF!</f>
        <v>#REF!</v>
      </c>
      <c r="AH271" s="92" t="e">
        <f>#REF!</f>
        <v>#REF!</v>
      </c>
      <c r="AI271" s="156" t="e">
        <f>#REF!</f>
        <v>#REF!</v>
      </c>
      <c r="AJ271" s="156" t="e">
        <f>#REF!</f>
        <v>#REF!</v>
      </c>
    </row>
    <row r="272" spans="1:36" ht="15.75">
      <c r="A272" s="195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92" t="e">
        <f>#REF!</f>
        <v>#REF!</v>
      </c>
      <c r="AI272" s="156" t="e">
        <f>#REF!</f>
        <v>#REF!</v>
      </c>
      <c r="AJ272" s="156" t="e">
        <f>#REF!</f>
        <v>#REF!</v>
      </c>
    </row>
    <row r="273" spans="1:36" ht="16.5" thickBot="1">
      <c r="A273" s="195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162" t="e">
        <f>#REF!</f>
        <v>#REF!</v>
      </c>
      <c r="AI273" s="157" t="e">
        <f>#REF!</f>
        <v>#REF!</v>
      </c>
      <c r="AJ273" s="157"/>
    </row>
    <row r="274" spans="1:36" ht="15.75">
      <c r="A274" s="195"/>
      <c r="B274" s="24"/>
      <c r="C274" s="24"/>
      <c r="D274" s="24" t="e">
        <f>SUM(D268:D273)</f>
        <v>#REF!</v>
      </c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163" t="e">
        <f>SUM(AH268:AH273)</f>
        <v>#REF!</v>
      </c>
      <c r="AI274" s="163" t="e">
        <f>SUM(AI268:AI273)</f>
        <v>#REF!</v>
      </c>
      <c r="AJ274" s="163" t="e">
        <f>SUM(AJ268:AJ273)</f>
        <v>#REF!</v>
      </c>
    </row>
    <row r="275" spans="1:36" ht="16.5" thickBot="1">
      <c r="A275" s="195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160"/>
      <c r="AI275" s="156"/>
      <c r="AJ275" s="156"/>
    </row>
    <row r="276" spans="1:36" ht="15.75" thickBot="1">
      <c r="A276" s="198" t="s">
        <v>147</v>
      </c>
      <c r="B276" s="146"/>
      <c r="C276" s="132">
        <f>D276+E276+F276</f>
        <v>225</v>
      </c>
      <c r="D276" s="150">
        <v>211.3</v>
      </c>
      <c r="E276" s="150">
        <v>10.6</v>
      </c>
      <c r="F276" s="150">
        <v>3.1</v>
      </c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>
        <v>200.25</v>
      </c>
      <c r="Y276" s="112">
        <v>9.97</v>
      </c>
      <c r="Z276" s="112">
        <v>2.8</v>
      </c>
      <c r="AA276" s="112"/>
      <c r="AB276" s="179">
        <f>AC276+AD276+AE276</f>
        <v>213.02</v>
      </c>
      <c r="AC276" s="179">
        <f>AH276/10</f>
        <v>200.25</v>
      </c>
      <c r="AD276" s="179">
        <f>AI276/10</f>
        <v>9.97</v>
      </c>
      <c r="AE276" s="179">
        <f>AJ276/10</f>
        <v>2.8</v>
      </c>
      <c r="AF276" s="112"/>
      <c r="AG276" s="181">
        <f>AH276+AI276+AJ276</f>
        <v>2130.2</v>
      </c>
      <c r="AH276" s="186">
        <v>2002.5</v>
      </c>
      <c r="AI276" s="183">
        <v>99.7</v>
      </c>
      <c r="AJ276" s="183">
        <v>28</v>
      </c>
    </row>
    <row r="277" spans="1:36" ht="15.75">
      <c r="A277" s="195"/>
      <c r="B277" s="8"/>
      <c r="C277" s="8"/>
      <c r="D277" s="8" t="e">
        <f>#REF!</f>
        <v>#REF!</v>
      </c>
      <c r="E277" s="8" t="e">
        <f>#REF!</f>
        <v>#REF!</v>
      </c>
      <c r="F277" s="8" t="e">
        <f>#REF!</f>
        <v>#REF!</v>
      </c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 t="e">
        <f>#REF!</f>
        <v>#REF!</v>
      </c>
      <c r="AH277" s="92" t="e">
        <f>#REF!</f>
        <v>#REF!</v>
      </c>
      <c r="AI277" s="156" t="e">
        <f>#REF!</f>
        <v>#REF!</v>
      </c>
      <c r="AJ277" s="156" t="e">
        <f>#REF!</f>
        <v>#REF!</v>
      </c>
    </row>
    <row r="278" spans="1:36" ht="15.75">
      <c r="A278" s="195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92" t="e">
        <f>#REF!</f>
        <v>#REF!</v>
      </c>
      <c r="AI278" s="156" t="e">
        <f>#REF!</f>
        <v>#REF!</v>
      </c>
      <c r="AJ278" s="156" t="e">
        <f>#REF!</f>
        <v>#REF!</v>
      </c>
    </row>
    <row r="279" spans="1:36" ht="15.75">
      <c r="A279" s="195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92" t="e">
        <f>#REF!</f>
        <v>#REF!</v>
      </c>
      <c r="AI279" s="156" t="e">
        <f>#REF!</f>
        <v>#REF!</v>
      </c>
      <c r="AJ279" s="156" t="e">
        <f>#REF!</f>
        <v>#REF!</v>
      </c>
    </row>
    <row r="280" spans="1:36" ht="16.5" thickBot="1">
      <c r="A280" s="195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162" t="e">
        <f>#REF!</f>
        <v>#REF!</v>
      </c>
      <c r="AI280" s="157" t="e">
        <f>#REF!</f>
        <v>#REF!</v>
      </c>
      <c r="AJ280" s="157" t="e">
        <f>#REF!</f>
        <v>#REF!</v>
      </c>
    </row>
    <row r="281" spans="1:36" ht="15.75">
      <c r="A281" s="195"/>
      <c r="B281" s="24"/>
      <c r="C281" s="24"/>
      <c r="D281" s="24" t="e">
        <f>SUM(D277:D280)</f>
        <v>#REF!</v>
      </c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163" t="e">
        <f>SUM(AH277:AH280)</f>
        <v>#REF!</v>
      </c>
      <c r="AI281" s="163" t="e">
        <f>SUM(AI277:AI280)</f>
        <v>#REF!</v>
      </c>
      <c r="AJ281" s="163" t="e">
        <f>SUM(AJ277:AJ280)</f>
        <v>#REF!</v>
      </c>
    </row>
    <row r="282" spans="1:36" ht="15.75" thickBot="1">
      <c r="A282" s="195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160"/>
      <c r="AI282" s="156"/>
      <c r="AJ282" s="156"/>
    </row>
    <row r="283" spans="1:36" ht="15.75" thickBot="1">
      <c r="A283" s="198" t="s">
        <v>148</v>
      </c>
      <c r="B283" s="151"/>
      <c r="C283" s="132">
        <f>D283+E283+F283</f>
        <v>232</v>
      </c>
      <c r="D283" s="151">
        <v>217</v>
      </c>
      <c r="E283" s="151">
        <v>15</v>
      </c>
      <c r="F283" s="151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>
        <v>205.57</v>
      </c>
      <c r="Y283" s="113">
        <v>14.4</v>
      </c>
      <c r="Z283" s="113">
        <v>0</v>
      </c>
      <c r="AA283" s="113"/>
      <c r="AB283" s="179">
        <f>AC283+AD283+AE283</f>
        <v>219.97</v>
      </c>
      <c r="AC283" s="179">
        <f>AH283/10</f>
        <v>205.57</v>
      </c>
      <c r="AD283" s="179">
        <f>AI283/10</f>
        <v>14.4</v>
      </c>
      <c r="AE283" s="179">
        <f>AJ283/10</f>
        <v>0</v>
      </c>
      <c r="AF283" s="113"/>
      <c r="AG283" s="181">
        <f>AH283+AI283+AJ283</f>
        <v>2199.7</v>
      </c>
      <c r="AH283" s="190">
        <v>2055.7</v>
      </c>
      <c r="AI283" s="185">
        <v>144</v>
      </c>
      <c r="AJ283" s="185"/>
    </row>
    <row r="284" spans="1:36" ht="15.75">
      <c r="A284" s="195"/>
      <c r="B284" s="24"/>
      <c r="C284" s="24"/>
      <c r="D284" s="24" t="e">
        <f>#REF!</f>
        <v>#REF!</v>
      </c>
      <c r="E284" s="24" t="e">
        <f>#REF!</f>
        <v>#REF!</v>
      </c>
      <c r="F284" s="24" t="e">
        <f>#REF!</f>
        <v>#REF!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 t="e">
        <f>#REF!</f>
        <v>#REF!</v>
      </c>
      <c r="AH284" s="163" t="e">
        <f>#REF!</f>
        <v>#REF!</v>
      </c>
      <c r="AI284" s="174" t="e">
        <f>#REF!</f>
        <v>#REF!</v>
      </c>
      <c r="AJ284" s="174"/>
    </row>
    <row r="285" spans="1:36" ht="15.75" thickBot="1">
      <c r="A285" s="195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160"/>
      <c r="AI285" s="156"/>
      <c r="AJ285" s="156"/>
    </row>
    <row r="286" spans="1:36" ht="15.75" thickBot="1">
      <c r="A286" s="198" t="s">
        <v>149</v>
      </c>
      <c r="B286" s="146"/>
      <c r="C286" s="132">
        <f>D286+E286+F286</f>
        <v>632.1</v>
      </c>
      <c r="D286" s="150">
        <v>387.1</v>
      </c>
      <c r="E286" s="150">
        <v>210</v>
      </c>
      <c r="F286" s="150">
        <v>35</v>
      </c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>
        <v>366.85</v>
      </c>
      <c r="Y286" s="112">
        <v>160</v>
      </c>
      <c r="Z286" s="112">
        <v>25</v>
      </c>
      <c r="AA286" s="112"/>
      <c r="AB286" s="179">
        <f>AC286+AD286+AE286</f>
        <v>551.85</v>
      </c>
      <c r="AC286" s="179">
        <f>AH286/10</f>
        <v>366.85</v>
      </c>
      <c r="AD286" s="179">
        <f>AI286/10</f>
        <v>160</v>
      </c>
      <c r="AE286" s="179">
        <f>AJ286/10</f>
        <v>25</v>
      </c>
      <c r="AF286" s="112"/>
      <c r="AG286" s="181">
        <f>AH286+AI286+AJ286</f>
        <v>5518.5</v>
      </c>
      <c r="AH286" s="186">
        <v>3668.5</v>
      </c>
      <c r="AI286" s="183">
        <v>1600</v>
      </c>
      <c r="AJ286" s="183">
        <v>250</v>
      </c>
    </row>
    <row r="287" spans="1:36" ht="15.75">
      <c r="A287" s="195"/>
      <c r="B287" s="8"/>
      <c r="C287" s="8"/>
      <c r="D287" s="11">
        <v>250</v>
      </c>
      <c r="E287" s="11">
        <v>70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60"/>
      <c r="AI287" s="156"/>
      <c r="AJ287" s="156"/>
    </row>
    <row r="288" spans="1:36" ht="16.5" thickBot="1">
      <c r="A288" s="195"/>
      <c r="B288" s="21"/>
      <c r="C288" s="21"/>
      <c r="D288" s="21" t="e">
        <f>#REF!</f>
        <v>#REF!</v>
      </c>
      <c r="E288" s="21" t="e">
        <f>#REF!</f>
        <v>#REF!</v>
      </c>
      <c r="F288" s="21" t="e">
        <f>#REF!</f>
        <v>#REF!</v>
      </c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 t="e">
        <f>#REF!</f>
        <v>#REF!</v>
      </c>
      <c r="AH288" s="162" t="e">
        <f>#REF!</f>
        <v>#REF!</v>
      </c>
      <c r="AI288" s="157" t="e">
        <f>#REF!</f>
        <v>#REF!</v>
      </c>
      <c r="AJ288" s="157" t="e">
        <f>#REF!</f>
        <v>#REF!</v>
      </c>
    </row>
    <row r="289" spans="1:36" ht="15.75">
      <c r="A289" s="195"/>
      <c r="B289" s="24"/>
      <c r="C289" s="24"/>
      <c r="D289" s="24" t="e">
        <f>SUM(D287:D288)</f>
        <v>#REF!</v>
      </c>
      <c r="E289" s="24" t="e">
        <f>SUM(E287:E288)</f>
        <v>#REF!</v>
      </c>
      <c r="F289" s="24" t="e">
        <f>SUM(F287:F288)</f>
        <v>#REF!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163" t="e">
        <f>SUM(AH287:AH288)</f>
        <v>#REF!</v>
      </c>
      <c r="AI289" s="174"/>
      <c r="AJ289" s="174"/>
    </row>
    <row r="290" spans="1:36" ht="16.5" thickBot="1">
      <c r="A290" s="195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92"/>
      <c r="AI290" s="156"/>
      <c r="AJ290" s="156"/>
    </row>
    <row r="291" spans="1:36" ht="15.75" thickBot="1">
      <c r="A291" s="198" t="s">
        <v>150</v>
      </c>
      <c r="B291" s="146"/>
      <c r="C291" s="132">
        <f>D291+E291+F291</f>
        <v>954.4</v>
      </c>
      <c r="D291" s="150">
        <v>944.4</v>
      </c>
      <c r="E291" s="150">
        <v>10</v>
      </c>
      <c r="F291" s="150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>
        <v>894.92</v>
      </c>
      <c r="Y291" s="112">
        <v>46.76</v>
      </c>
      <c r="Z291" s="112">
        <v>8.8</v>
      </c>
      <c r="AA291" s="112"/>
      <c r="AB291" s="179">
        <f>AC291+AD291+AE291</f>
        <v>950.48</v>
      </c>
      <c r="AC291" s="179">
        <f>AH291/10</f>
        <v>894.9200000000001</v>
      </c>
      <c r="AD291" s="179">
        <f>AI291/10</f>
        <v>46.760000000000005</v>
      </c>
      <c r="AE291" s="179">
        <f>AJ291/10</f>
        <v>8.8</v>
      </c>
      <c r="AF291" s="112"/>
      <c r="AG291" s="181">
        <f>AH291+AI291+AJ291</f>
        <v>9504.800000000001</v>
      </c>
      <c r="AH291" s="186">
        <v>8949.2</v>
      </c>
      <c r="AI291" s="183">
        <v>467.6</v>
      </c>
      <c r="AJ291" s="183">
        <v>88</v>
      </c>
    </row>
    <row r="292" spans="1:36" ht="15.75">
      <c r="A292" s="195"/>
      <c r="B292" s="8"/>
      <c r="C292" s="8"/>
      <c r="D292" s="11">
        <v>711.4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61">
        <v>2493.8</v>
      </c>
      <c r="AI292" s="156">
        <v>139</v>
      </c>
      <c r="AJ292" s="156"/>
    </row>
    <row r="293" spans="1:36" ht="15.75">
      <c r="A293" s="195"/>
      <c r="B293" s="8"/>
      <c r="C293" s="8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61">
        <v>1345</v>
      </c>
      <c r="AI293" s="11">
        <v>73</v>
      </c>
      <c r="AJ293" s="11">
        <v>10</v>
      </c>
    </row>
    <row r="294" spans="1:36" ht="15.75">
      <c r="A294" s="195"/>
      <c r="B294" s="8"/>
      <c r="C294" s="8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61" t="e">
        <f>#REF!</f>
        <v>#REF!</v>
      </c>
      <c r="AI294" s="156" t="e">
        <f>#REF!</f>
        <v>#REF!</v>
      </c>
      <c r="AJ294" s="156" t="e">
        <f>#REF!</f>
        <v>#REF!</v>
      </c>
    </row>
    <row r="295" spans="1:36" ht="15.75">
      <c r="A295" s="195"/>
      <c r="B295" s="8"/>
      <c r="C295" s="8"/>
      <c r="D295" s="8" t="e">
        <f>#REF!</f>
        <v>#REF!</v>
      </c>
      <c r="E295" s="8" t="e">
        <f>#REF!</f>
        <v>#REF!</v>
      </c>
      <c r="F295" s="8" t="e">
        <f>#REF!</f>
        <v>#REF!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 t="e">
        <f>#REF!</f>
        <v>#REF!</v>
      </c>
      <c r="AH295" s="92" t="e">
        <f>#REF!</f>
        <v>#REF!</v>
      </c>
      <c r="AI295" s="156" t="e">
        <f>#REF!</f>
        <v>#REF!</v>
      </c>
      <c r="AJ295" s="156" t="e">
        <f>#REF!</f>
        <v>#REF!</v>
      </c>
    </row>
    <row r="296" spans="1:36" ht="15.75">
      <c r="A296" s="195"/>
      <c r="B296" s="8"/>
      <c r="C296" s="8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61" t="e">
        <f>#REF!</f>
        <v>#REF!</v>
      </c>
      <c r="AI296" s="156" t="e">
        <f>#REF!</f>
        <v>#REF!</v>
      </c>
      <c r="AJ296" s="156" t="e">
        <f>#REF!</f>
        <v>#REF!</v>
      </c>
    </row>
    <row r="297" spans="1:36" ht="16.5" thickBot="1">
      <c r="A297" s="195"/>
      <c r="B297" s="21"/>
      <c r="C297" s="21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168" t="e">
        <f>#REF!</f>
        <v>#REF!</v>
      </c>
      <c r="AI297" s="157" t="e">
        <f>#REF!</f>
        <v>#REF!</v>
      </c>
      <c r="AJ297" s="157" t="e">
        <f>#REF!</f>
        <v>#REF!</v>
      </c>
    </row>
    <row r="298" spans="1:36" ht="15">
      <c r="A298" s="195"/>
      <c r="B298" s="106"/>
      <c r="C298" s="106"/>
      <c r="D298" s="106" t="e">
        <f>SUM(D292:D297)</f>
        <v>#REF!</v>
      </c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69" t="e">
        <f>SUM(AH292:AH297)</f>
        <v>#REF!</v>
      </c>
      <c r="AI298" s="169" t="e">
        <f>SUM(AI292:AI297)</f>
        <v>#REF!</v>
      </c>
      <c r="AJ298" s="169" t="e">
        <f>SUM(AJ292:AJ297)</f>
        <v>#REF!</v>
      </c>
    </row>
    <row r="299" spans="1:36" ht="15.75" thickBot="1">
      <c r="A299" s="195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160"/>
      <c r="AI299" s="156"/>
      <c r="AJ299" s="156"/>
    </row>
    <row r="300" spans="1:36" ht="15.75" thickBot="1">
      <c r="A300" s="198" t="s">
        <v>151</v>
      </c>
      <c r="B300" s="146"/>
      <c r="C300" s="132">
        <f>D300+E300+F300</f>
        <v>819.8</v>
      </c>
      <c r="D300" s="150">
        <v>409.9</v>
      </c>
      <c r="E300" s="150">
        <v>41</v>
      </c>
      <c r="F300" s="150">
        <v>368.9</v>
      </c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0">
        <v>388.27</v>
      </c>
      <c r="Y300" s="110">
        <v>38.82</v>
      </c>
      <c r="Z300" s="110">
        <v>349.45</v>
      </c>
      <c r="AA300" s="112"/>
      <c r="AB300" s="179">
        <f>AC300+AD300+AE300</f>
        <v>776.54</v>
      </c>
      <c r="AC300" s="179">
        <f>AH300/10</f>
        <v>388.27</v>
      </c>
      <c r="AD300" s="179">
        <f>AI300/10</f>
        <v>38.82</v>
      </c>
      <c r="AE300" s="179">
        <f>AJ300/10</f>
        <v>349.45</v>
      </c>
      <c r="AF300" s="112"/>
      <c r="AG300" s="181">
        <f>AH300+AI300+AJ300</f>
        <v>7765.4</v>
      </c>
      <c r="AH300" s="186">
        <v>3882.7</v>
      </c>
      <c r="AI300" s="183">
        <v>388.2</v>
      </c>
      <c r="AJ300" s="183">
        <v>3494.5</v>
      </c>
    </row>
    <row r="301" spans="1:36" ht="15.75">
      <c r="A301" s="195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92">
        <v>58.9</v>
      </c>
      <c r="AI301" s="156">
        <v>5.9</v>
      </c>
      <c r="AJ301" s="156">
        <v>53</v>
      </c>
    </row>
    <row r="302" spans="1:36" ht="15.75">
      <c r="A302" s="195"/>
      <c r="B302" s="8"/>
      <c r="C302" s="8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61" t="e">
        <f>#REF!</f>
        <v>#REF!</v>
      </c>
      <c r="AI302" s="156" t="e">
        <f>#REF!</f>
        <v>#REF!</v>
      </c>
      <c r="AJ302" s="156" t="e">
        <f>#REF!</f>
        <v>#REF!</v>
      </c>
    </row>
    <row r="303" spans="1:36" ht="15.75">
      <c r="A303" s="195"/>
      <c r="B303" s="8"/>
      <c r="C303" s="8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61" t="e">
        <f>#REF!</f>
        <v>#REF!</v>
      </c>
      <c r="AI303" s="156" t="e">
        <f>#REF!</f>
        <v>#REF!</v>
      </c>
      <c r="AJ303" s="156" t="e">
        <f>#REF!</f>
        <v>#REF!</v>
      </c>
    </row>
    <row r="304" spans="1:36" ht="15.75">
      <c r="A304" s="195"/>
      <c r="B304" s="8"/>
      <c r="C304" s="8"/>
      <c r="D304" s="8" t="e">
        <f>#REF!</f>
        <v>#REF!</v>
      </c>
      <c r="E304" s="8" t="e">
        <f>#REF!</f>
        <v>#REF!</v>
      </c>
      <c r="F304" s="8" t="e">
        <f>#REF!</f>
        <v>#REF!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92"/>
      <c r="AI304" s="156"/>
      <c r="AJ304" s="156"/>
    </row>
    <row r="305" spans="1:36" ht="15.75">
      <c r="A305" s="195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92" t="e">
        <f>#REF!</f>
        <v>#REF!</v>
      </c>
      <c r="AI305" s="156" t="e">
        <f>#REF!</f>
        <v>#REF!</v>
      </c>
      <c r="AJ305" s="156" t="e">
        <f>#REF!</f>
        <v>#REF!</v>
      </c>
    </row>
    <row r="306" spans="1:36" ht="15.75">
      <c r="A306" s="195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92" t="e">
        <f>#REF!</f>
        <v>#REF!</v>
      </c>
      <c r="AI306" s="156" t="e">
        <f>#REF!</f>
        <v>#REF!</v>
      </c>
      <c r="AJ306" s="156" t="e">
        <f>#REF!</f>
        <v>#REF!</v>
      </c>
    </row>
    <row r="307" spans="1:36" ht="15.75">
      <c r="A307" s="195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92" t="e">
        <f>#REF!</f>
        <v>#REF!</v>
      </c>
      <c r="AI307" s="156" t="e">
        <f>#REF!</f>
        <v>#REF!</v>
      </c>
      <c r="AJ307" s="156" t="e">
        <f>#REF!</f>
        <v>#REF!</v>
      </c>
    </row>
    <row r="308" spans="1:36" ht="16.5" thickBot="1">
      <c r="A308" s="195"/>
      <c r="B308" s="21"/>
      <c r="C308" s="21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168" t="e">
        <f>#REF!</f>
        <v>#REF!</v>
      </c>
      <c r="AI308" s="157" t="e">
        <f>#REF!</f>
        <v>#REF!</v>
      </c>
      <c r="AJ308" s="157" t="e">
        <f>#REF!</f>
        <v>#REF!</v>
      </c>
    </row>
    <row r="309" spans="1:36" ht="15.75">
      <c r="A309" s="195"/>
      <c r="B309" s="24"/>
      <c r="C309" s="24"/>
      <c r="D309" s="24" t="e">
        <f>SUM(D301:D308)</f>
        <v>#REF!</v>
      </c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163" t="e">
        <f>SUM(AH301:AH308)</f>
        <v>#REF!</v>
      </c>
      <c r="AI309" s="163" t="e">
        <f>SUM(AI301:AI308)</f>
        <v>#REF!</v>
      </c>
      <c r="AJ309" s="163" t="e">
        <f>SUM(AJ301:AJ308)</f>
        <v>#REF!</v>
      </c>
    </row>
    <row r="310" spans="1:36" ht="16.5" thickBot="1">
      <c r="A310" s="195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92"/>
      <c r="AI310" s="156"/>
      <c r="AJ310" s="156"/>
    </row>
    <row r="311" spans="1:36" ht="15.75" thickBot="1">
      <c r="A311" s="198" t="s">
        <v>152</v>
      </c>
      <c r="B311" s="151"/>
      <c r="C311" s="132">
        <f>D311+E311+F311</f>
        <v>248.5</v>
      </c>
      <c r="D311" s="151">
        <v>238.5</v>
      </c>
      <c r="E311" s="151">
        <v>10</v>
      </c>
      <c r="F311" s="151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>
        <v>225.96</v>
      </c>
      <c r="Y311" s="113">
        <v>10</v>
      </c>
      <c r="Z311" s="113">
        <v>0</v>
      </c>
      <c r="AA311" s="113"/>
      <c r="AB311" s="179">
        <f>AC311+AD311+AE311</f>
        <v>235.95999999999998</v>
      </c>
      <c r="AC311" s="179">
        <f>AH311/10</f>
        <v>225.95999999999998</v>
      </c>
      <c r="AD311" s="179">
        <f>AI311/10</f>
        <v>10</v>
      </c>
      <c r="AE311" s="179">
        <f>AJ311/10</f>
        <v>0</v>
      </c>
      <c r="AF311" s="113"/>
      <c r="AG311" s="184">
        <f>AH311+AI311+AJ311</f>
        <v>2359.6</v>
      </c>
      <c r="AH311" s="190">
        <v>2259.6</v>
      </c>
      <c r="AI311" s="185">
        <v>100</v>
      </c>
      <c r="AJ311" s="185"/>
    </row>
    <row r="312" spans="1:36" ht="15.75">
      <c r="A312" s="195"/>
      <c r="B312" s="24"/>
      <c r="C312" s="24"/>
      <c r="D312" s="24" t="e">
        <f>#REF!</f>
        <v>#REF!</v>
      </c>
      <c r="E312" s="24" t="e">
        <f>#REF!</f>
        <v>#REF!</v>
      </c>
      <c r="F312" s="24" t="e">
        <f>#REF!</f>
        <v>#REF!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 t="e">
        <f>#REF!</f>
        <v>#REF!</v>
      </c>
      <c r="AH312" s="163" t="e">
        <f>#REF!</f>
        <v>#REF!</v>
      </c>
      <c r="AI312" s="174" t="e">
        <f>#REF!</f>
        <v>#REF!</v>
      </c>
      <c r="AJ312" s="174"/>
    </row>
    <row r="313" spans="1:36" ht="15.75" thickBot="1">
      <c r="A313" s="195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160"/>
      <c r="AI313" s="156"/>
      <c r="AJ313" s="156"/>
    </row>
    <row r="314" spans="1:36" ht="15.75" thickBot="1">
      <c r="A314" s="198" t="s">
        <v>153</v>
      </c>
      <c r="B314" s="146"/>
      <c r="C314" s="132">
        <f>D314+E314+F314</f>
        <v>335.2</v>
      </c>
      <c r="D314" s="150">
        <v>306.2</v>
      </c>
      <c r="E314" s="150">
        <v>15.3</v>
      </c>
      <c r="F314" s="150">
        <v>13.7</v>
      </c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>
        <v>290.08</v>
      </c>
      <c r="Y314" s="112">
        <v>14.5</v>
      </c>
      <c r="Z314" s="112">
        <v>5.5</v>
      </c>
      <c r="AA314" s="112"/>
      <c r="AB314" s="179">
        <f>AC314+AD314+AE314</f>
        <v>310.08000000000004</v>
      </c>
      <c r="AC314" s="179">
        <f>AH314/10</f>
        <v>290.08000000000004</v>
      </c>
      <c r="AD314" s="179">
        <f>AI314/10</f>
        <v>14.5</v>
      </c>
      <c r="AE314" s="179">
        <f>AJ314/10</f>
        <v>5.5</v>
      </c>
      <c r="AF314" s="112"/>
      <c r="AG314" s="181">
        <f>AH314+AI314+AJ314</f>
        <v>3100.8</v>
      </c>
      <c r="AH314" s="186">
        <v>2900.8</v>
      </c>
      <c r="AI314" s="183">
        <v>145</v>
      </c>
      <c r="AJ314" s="183">
        <v>55</v>
      </c>
    </row>
    <row r="315" spans="1:36" ht="15.75">
      <c r="A315" s="195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160"/>
      <c r="AI315" s="156"/>
      <c r="AJ315" s="156"/>
    </row>
    <row r="316" spans="1:36" ht="15.75">
      <c r="A316" s="195"/>
      <c r="B316" s="8"/>
      <c r="C316" s="8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160"/>
      <c r="AI316" s="156"/>
      <c r="AJ316" s="156"/>
    </row>
    <row r="317" spans="1:36" ht="15.75">
      <c r="A317" s="195"/>
      <c r="B317" s="8"/>
      <c r="C317" s="8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160"/>
      <c r="AI317" s="156"/>
      <c r="AJ317" s="156"/>
    </row>
    <row r="318" spans="1:36" ht="15.75">
      <c r="A318" s="195"/>
      <c r="B318" s="8"/>
      <c r="C318" s="8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160"/>
      <c r="AI318" s="156"/>
      <c r="AJ318" s="156"/>
    </row>
    <row r="319" spans="1:36" ht="16.5" thickBot="1">
      <c r="A319" s="195"/>
      <c r="B319" s="21"/>
      <c r="C319" s="21"/>
      <c r="D319" s="22">
        <v>306.2</v>
      </c>
      <c r="E319" s="22">
        <v>15.3</v>
      </c>
      <c r="F319" s="22">
        <v>13.7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>
        <f>AH319+AI319+AJ319</f>
        <v>3100.8</v>
      </c>
      <c r="AH319" s="168">
        <v>2900.8</v>
      </c>
      <c r="AI319" s="22">
        <v>145</v>
      </c>
      <c r="AJ319" s="22">
        <v>55</v>
      </c>
    </row>
    <row r="320" spans="1:36" ht="15">
      <c r="A320" s="195"/>
      <c r="B320" s="106"/>
      <c r="C320" s="106"/>
      <c r="D320" s="106">
        <f>SUM(D315:D319)</f>
        <v>306.2</v>
      </c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69">
        <f>SUM(AH315:AH319)</f>
        <v>2900.8</v>
      </c>
      <c r="AI320" s="174"/>
      <c r="AJ320" s="174"/>
    </row>
    <row r="321" spans="1:36" ht="15.75" thickBot="1">
      <c r="A321" s="195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160"/>
      <c r="AI321" s="156"/>
      <c r="AJ321" s="156"/>
    </row>
    <row r="322" spans="1:36" ht="15.75" thickBot="1">
      <c r="A322" s="198" t="s">
        <v>154</v>
      </c>
      <c r="B322" s="146"/>
      <c r="C322" s="132">
        <f>D322+E322+F322</f>
        <v>414.1</v>
      </c>
      <c r="D322" s="150">
        <v>404.1</v>
      </c>
      <c r="E322" s="150">
        <v>10</v>
      </c>
      <c r="F322" s="150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0">
        <v>382.95</v>
      </c>
      <c r="Y322" s="110">
        <v>13.35</v>
      </c>
      <c r="Z322" s="110">
        <v>0</v>
      </c>
      <c r="AA322" s="112"/>
      <c r="AB322" s="179">
        <f>AC322+AD322+AE322</f>
        <v>396.3</v>
      </c>
      <c r="AC322" s="179">
        <f>AH322/10</f>
        <v>382.95</v>
      </c>
      <c r="AD322" s="179">
        <f>AI322/10</f>
        <v>13.35</v>
      </c>
      <c r="AE322" s="179">
        <f>AJ322/10</f>
        <v>0</v>
      </c>
      <c r="AF322" s="112"/>
      <c r="AG322" s="181">
        <f>AH322+AI322+AJ322</f>
        <v>3963</v>
      </c>
      <c r="AH322" s="186">
        <v>3829.5</v>
      </c>
      <c r="AI322" s="183">
        <v>133.5</v>
      </c>
      <c r="AJ322" s="183"/>
    </row>
    <row r="323" spans="1:36" ht="15.75">
      <c r="A323" s="195"/>
      <c r="B323" s="8"/>
      <c r="C323" s="8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92">
        <v>728</v>
      </c>
      <c r="AI323" s="156">
        <v>35</v>
      </c>
      <c r="AJ323" s="156"/>
    </row>
    <row r="324" spans="1:36" ht="15.75">
      <c r="A324" s="195"/>
      <c r="B324" s="8"/>
      <c r="C324" s="8"/>
      <c r="D324" s="8">
        <v>106.4</v>
      </c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92" t="e">
        <f>#REF!</f>
        <v>#REF!</v>
      </c>
      <c r="AI324" s="156" t="e">
        <f>#REF!</f>
        <v>#REF!</v>
      </c>
      <c r="AJ324" s="156"/>
    </row>
    <row r="325" spans="1:36" ht="15.75">
      <c r="A325" s="195"/>
      <c r="B325" s="8"/>
      <c r="C325" s="91"/>
      <c r="D325" s="91">
        <v>115</v>
      </c>
      <c r="E325" s="8">
        <v>5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11">
        <f>AH325+AI325+AJ325</f>
        <v>1134</v>
      </c>
      <c r="AH325" s="92">
        <v>1100</v>
      </c>
      <c r="AI325" s="8">
        <v>34</v>
      </c>
      <c r="AJ325" s="156"/>
    </row>
    <row r="326" spans="1:36" ht="15.75">
      <c r="A326" s="195"/>
      <c r="B326" s="11"/>
      <c r="C326" s="11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92"/>
      <c r="AI326" s="156"/>
      <c r="AJ326" s="156"/>
    </row>
    <row r="327" spans="1:36" ht="15.75">
      <c r="A327" s="195"/>
      <c r="B327" s="11"/>
      <c r="C327" s="11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92"/>
      <c r="AI327" s="156"/>
      <c r="AJ327" s="156"/>
    </row>
    <row r="328" spans="1:36" ht="15.75">
      <c r="A328" s="195"/>
      <c r="B328" s="8"/>
      <c r="C328" s="8"/>
      <c r="D328" s="8">
        <v>82.6</v>
      </c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92"/>
      <c r="AI328" s="156"/>
      <c r="AJ328" s="156"/>
    </row>
    <row r="329" spans="1:36" ht="16.5" thickBot="1">
      <c r="A329" s="195"/>
      <c r="B329" s="21"/>
      <c r="C329" s="21"/>
      <c r="D329" s="21" t="e">
        <f>#REF!</f>
        <v>#REF!</v>
      </c>
      <c r="E329" s="21" t="e">
        <f>#REF!</f>
        <v>#REF!</v>
      </c>
      <c r="F329" s="21" t="e">
        <f>#REF!</f>
        <v>#REF!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 t="e">
        <f>#REF!</f>
        <v>#REF!</v>
      </c>
      <c r="AH329" s="162" t="e">
        <f>#REF!</f>
        <v>#REF!</v>
      </c>
      <c r="AI329" s="157" t="e">
        <f>#REF!</f>
        <v>#REF!</v>
      </c>
      <c r="AJ329" s="157"/>
    </row>
    <row r="330" spans="1:36" ht="15.75">
      <c r="A330" s="195"/>
      <c r="B330" s="24"/>
      <c r="C330" s="24"/>
      <c r="D330" s="24" t="e">
        <f>SUM(D323:D329)</f>
        <v>#REF!</v>
      </c>
      <c r="E330" s="24" t="e">
        <f>SUM(E323:E329)</f>
        <v>#REF!</v>
      </c>
      <c r="F330" s="24" t="e">
        <f>SUM(F323:F329)</f>
        <v>#REF!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163" t="e">
        <f>SUM(AH323:AH329)</f>
        <v>#REF!</v>
      </c>
      <c r="AI330" s="163" t="e">
        <f>SUM(AI323:AI329)</f>
        <v>#REF!</v>
      </c>
      <c r="AJ330" s="163">
        <f>SUM(AJ323:AJ329)</f>
        <v>0</v>
      </c>
    </row>
    <row r="331" spans="1:36" ht="16.5" thickBot="1">
      <c r="A331" s="195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92"/>
      <c r="AI331" s="156"/>
      <c r="AJ331" s="156"/>
    </row>
    <row r="332" spans="1:36" ht="15.75" thickBot="1">
      <c r="A332" s="198" t="s">
        <v>155</v>
      </c>
      <c r="B332" s="146"/>
      <c r="C332" s="132">
        <f>D332+E332+F332</f>
        <v>584.1</v>
      </c>
      <c r="D332" s="150">
        <v>584.1</v>
      </c>
      <c r="E332" s="150"/>
      <c r="F332" s="150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0">
        <v>553.49</v>
      </c>
      <c r="Y332" s="110">
        <v>11.35</v>
      </c>
      <c r="Z332" s="110">
        <v>0</v>
      </c>
      <c r="AA332" s="112"/>
      <c r="AB332" s="179">
        <f>AC332+AD332+AE332</f>
        <v>564.84</v>
      </c>
      <c r="AC332" s="179">
        <f>AH332/10</f>
        <v>553.49</v>
      </c>
      <c r="AD332" s="179">
        <f>AI332/10</f>
        <v>11.35</v>
      </c>
      <c r="AE332" s="179">
        <f>AJ332/10</f>
        <v>0</v>
      </c>
      <c r="AF332" s="112"/>
      <c r="AG332" s="181">
        <f>AH332+AI332+AJ332</f>
        <v>5648.4</v>
      </c>
      <c r="AH332" s="186">
        <v>5534.9</v>
      </c>
      <c r="AI332" s="183">
        <v>113.5</v>
      </c>
      <c r="AJ332" s="183"/>
    </row>
    <row r="333" spans="1:36" ht="15.75">
      <c r="A333" s="195"/>
      <c r="B333" s="8"/>
      <c r="C333" s="8"/>
      <c r="D333" s="8" t="e">
        <f>#REF!</f>
        <v>#REF!</v>
      </c>
      <c r="E333" s="8" t="e">
        <f>#REF!</f>
        <v>#REF!</v>
      </c>
      <c r="F333" s="8" t="e">
        <f>#REF!</f>
        <v>#REF!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 t="e">
        <f>#REF!</f>
        <v>#REF!</v>
      </c>
      <c r="AH333" s="92" t="e">
        <f>#REF!</f>
        <v>#REF!</v>
      </c>
      <c r="AI333" s="156"/>
      <c r="AJ333" s="156"/>
    </row>
    <row r="334" spans="1:36" ht="15.75">
      <c r="A334" s="195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92">
        <v>2764.9</v>
      </c>
      <c r="AI334" s="156">
        <v>100</v>
      </c>
      <c r="AJ334" s="156"/>
    </row>
    <row r="335" spans="1:36" ht="15.75">
      <c r="A335" s="195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92">
        <v>350</v>
      </c>
      <c r="AI335" s="156"/>
      <c r="AJ335" s="156"/>
    </row>
    <row r="336" spans="1:36" ht="15.75">
      <c r="A336" s="195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92" t="e">
        <f>#REF!</f>
        <v>#REF!</v>
      </c>
      <c r="AI336" s="156" t="e">
        <f>#REF!</f>
        <v>#REF!</v>
      </c>
      <c r="AJ336" s="156"/>
    </row>
    <row r="337" spans="1:36" ht="16.5" thickBot="1">
      <c r="A337" s="195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162">
        <v>200</v>
      </c>
      <c r="AI337" s="157"/>
      <c r="AJ337" s="157"/>
    </row>
    <row r="338" spans="1:36" ht="15.75">
      <c r="A338" s="195"/>
      <c r="B338" s="24"/>
      <c r="C338" s="24"/>
      <c r="D338" s="24" t="e">
        <f>SUM(D333:D337)</f>
        <v>#REF!</v>
      </c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163" t="e">
        <f>SUM(AH333:AH337)</f>
        <v>#REF!</v>
      </c>
      <c r="AI338" s="163" t="e">
        <f>SUM(AI333:AI337)</f>
        <v>#REF!</v>
      </c>
      <c r="AJ338" s="174"/>
    </row>
    <row r="339" spans="1:36" ht="15.75" thickBot="1">
      <c r="A339" s="195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160"/>
      <c r="AI339" s="156"/>
      <c r="AJ339" s="156"/>
    </row>
    <row r="340" spans="1:36" ht="15.75" thickBot="1">
      <c r="A340" s="198" t="s">
        <v>156</v>
      </c>
      <c r="B340" s="146"/>
      <c r="C340" s="132">
        <f>D340+E340+F340</f>
        <v>395.5</v>
      </c>
      <c r="D340" s="150">
        <v>360.5</v>
      </c>
      <c r="E340" s="150">
        <v>23</v>
      </c>
      <c r="F340" s="150">
        <v>12</v>
      </c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79">
        <f>AC340+AD340+AE340</f>
        <v>367.15999999999997</v>
      </c>
      <c r="AC340" s="179">
        <f>AH340/10</f>
        <v>341.56</v>
      </c>
      <c r="AD340" s="179">
        <f>AI340/10</f>
        <v>17.9</v>
      </c>
      <c r="AE340" s="179">
        <f>AJ340/10</f>
        <v>7.7</v>
      </c>
      <c r="AF340" s="112"/>
      <c r="AG340" s="181">
        <f>AH340+AI340+AJ340</f>
        <v>3671.6</v>
      </c>
      <c r="AH340" s="186">
        <v>3415.6</v>
      </c>
      <c r="AI340" s="183">
        <v>179</v>
      </c>
      <c r="AJ340" s="183">
        <v>77</v>
      </c>
    </row>
    <row r="341" spans="1:36" ht="15.75">
      <c r="A341" s="195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92">
        <v>68.3</v>
      </c>
      <c r="AI341" s="156">
        <v>4</v>
      </c>
      <c r="AJ341" s="156">
        <v>2</v>
      </c>
    </row>
    <row r="342" spans="1:36" ht="15.75">
      <c r="A342" s="195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92" t="e">
        <f>#REF!</f>
        <v>#REF!</v>
      </c>
      <c r="AI342" s="156" t="e">
        <f>#REF!</f>
        <v>#REF!</v>
      </c>
      <c r="AJ342" s="156" t="e">
        <f>#REF!</f>
        <v>#REF!</v>
      </c>
    </row>
    <row r="343" spans="1:36" ht="15.75">
      <c r="A343" s="195"/>
      <c r="B343" s="8"/>
      <c r="C343" s="8"/>
      <c r="D343" s="8" t="e">
        <f>#REF!</f>
        <v>#REF!</v>
      </c>
      <c r="E343" s="8" t="e">
        <f>#REF!</f>
        <v>#REF!</v>
      </c>
      <c r="F343" s="8" t="e">
        <f>#REF!</f>
        <v>#REF!</v>
      </c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 t="e">
        <f>#REF!</f>
        <v>#REF!</v>
      </c>
      <c r="AH343" s="92" t="e">
        <f>#REF!</f>
        <v>#REF!</v>
      </c>
      <c r="AI343" s="156" t="e">
        <f>#REF!</f>
        <v>#REF!</v>
      </c>
      <c r="AJ343" s="156" t="e">
        <f>#REF!</f>
        <v>#REF!</v>
      </c>
    </row>
    <row r="344" spans="1:36" ht="15.75">
      <c r="A344" s="195"/>
      <c r="B344" s="8"/>
      <c r="C344" s="8"/>
      <c r="D344" s="8" t="e">
        <f>#REF!</f>
        <v>#REF!</v>
      </c>
      <c r="E344" s="8" t="e">
        <f>#REF!</f>
        <v>#REF!</v>
      </c>
      <c r="F344" s="8" t="e">
        <f>#REF!</f>
        <v>#REF!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92"/>
      <c r="AI344" s="156"/>
      <c r="AJ344" s="156"/>
    </row>
    <row r="345" spans="1:36" ht="15.75">
      <c r="A345" s="195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92" t="e">
        <f>#REF!</f>
        <v>#REF!</v>
      </c>
      <c r="AI345" s="156" t="e">
        <f>#REF!</f>
        <v>#REF!</v>
      </c>
      <c r="AJ345" s="156" t="e">
        <f>#REF!</f>
        <v>#REF!</v>
      </c>
    </row>
    <row r="346" spans="1:36" ht="15.75">
      <c r="A346" s="195"/>
      <c r="B346" s="8"/>
      <c r="C346" s="8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61" t="e">
        <f>#REF!</f>
        <v>#REF!</v>
      </c>
      <c r="AI346" s="156" t="e">
        <f>#REF!</f>
        <v>#REF!</v>
      </c>
      <c r="AJ346" s="156" t="e">
        <f>#REF!</f>
        <v>#REF!</v>
      </c>
    </row>
    <row r="347" spans="1:36" ht="15.75">
      <c r="A347" s="195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92"/>
      <c r="AI347" s="156"/>
      <c r="AJ347" s="156"/>
    </row>
    <row r="348" spans="1:36" ht="15.75">
      <c r="A348" s="195"/>
      <c r="B348" s="8"/>
      <c r="C348" s="8"/>
      <c r="D348" s="8" t="e">
        <f>#REF!</f>
        <v>#REF!</v>
      </c>
      <c r="E348" s="8" t="e">
        <f>#REF!</f>
        <v>#REF!</v>
      </c>
      <c r="F348" s="8" t="e">
        <f>#REF!</f>
        <v>#REF!</v>
      </c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92"/>
      <c r="AI348" s="156"/>
      <c r="AJ348" s="156"/>
    </row>
    <row r="349" spans="1:36" ht="16.5" thickBot="1">
      <c r="A349" s="195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162" t="e">
        <f>#REF!</f>
        <v>#REF!</v>
      </c>
      <c r="AI349" s="157" t="e">
        <f>#REF!</f>
        <v>#REF!</v>
      </c>
      <c r="AJ349" s="157" t="e">
        <f>#REF!</f>
        <v>#REF!</v>
      </c>
    </row>
    <row r="350" spans="1:36" ht="15.75">
      <c r="A350" s="195"/>
      <c r="B350" s="24"/>
      <c r="C350" s="24"/>
      <c r="D350" s="24" t="e">
        <f>SUM(D341:D349)</f>
        <v>#REF!</v>
      </c>
      <c r="E350" s="24" t="e">
        <f>SUM(E341:E349)</f>
        <v>#REF!</v>
      </c>
      <c r="F350" s="24" t="e">
        <f>SUM(F341:F349)</f>
        <v>#REF!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163" t="e">
        <f>SUM(AH341:AH349)</f>
        <v>#REF!</v>
      </c>
      <c r="AI350" s="163" t="e">
        <f>SUM(AI341:AI349)</f>
        <v>#REF!</v>
      </c>
      <c r="AJ350" s="163" t="e">
        <f>SUM(AJ341:AJ349)</f>
        <v>#REF!</v>
      </c>
    </row>
    <row r="351" spans="1:36" ht="16.5" thickBot="1">
      <c r="A351" s="195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92"/>
      <c r="AI351" s="156"/>
      <c r="AJ351" s="156"/>
    </row>
    <row r="352" spans="1:36" ht="15.75" thickBot="1">
      <c r="A352" s="198" t="s">
        <v>157</v>
      </c>
      <c r="B352" s="146"/>
      <c r="C352" s="132">
        <f>D352+E352+F352</f>
        <v>246.2</v>
      </c>
      <c r="D352" s="150">
        <v>243.6</v>
      </c>
      <c r="E352" s="150">
        <v>2</v>
      </c>
      <c r="F352" s="150">
        <v>0.6</v>
      </c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79">
        <f>AC352+AD352+AE352</f>
        <v>236.11999999999998</v>
      </c>
      <c r="AC352" s="179">
        <f>AH352/10</f>
        <v>230.85999999999999</v>
      </c>
      <c r="AD352" s="179">
        <f>AI352/10</f>
        <v>2.09</v>
      </c>
      <c r="AE352" s="179">
        <f>AJ352/10</f>
        <v>3.17</v>
      </c>
      <c r="AF352" s="112"/>
      <c r="AG352" s="181">
        <f>AH352+AI352+AJ352</f>
        <v>2361.2</v>
      </c>
      <c r="AH352" s="186">
        <v>2308.6</v>
      </c>
      <c r="AI352" s="183">
        <v>20.9</v>
      </c>
      <c r="AJ352" s="183">
        <v>31.7</v>
      </c>
    </row>
    <row r="353" spans="1:36" ht="15.75">
      <c r="A353" s="195"/>
      <c r="B353" s="8"/>
      <c r="C353" s="8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61">
        <v>253.2</v>
      </c>
      <c r="AI353" s="156">
        <v>1.1</v>
      </c>
      <c r="AJ353" s="156">
        <v>2.1</v>
      </c>
    </row>
    <row r="354" spans="1:36" ht="15.75">
      <c r="A354" s="195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92">
        <v>103.3</v>
      </c>
      <c r="AI354" s="156">
        <v>1.3</v>
      </c>
      <c r="AJ354" s="156">
        <v>2</v>
      </c>
    </row>
    <row r="355" spans="1:36" ht="15.75">
      <c r="A355" s="195"/>
      <c r="B355" s="8"/>
      <c r="C355" s="8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61">
        <v>102</v>
      </c>
      <c r="AI355" s="156">
        <v>1</v>
      </c>
      <c r="AJ355" s="156">
        <v>1</v>
      </c>
    </row>
    <row r="356" spans="1:36" ht="15.75">
      <c r="A356" s="195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92">
        <v>250</v>
      </c>
      <c r="AI356" s="156">
        <v>3</v>
      </c>
      <c r="AJ356" s="156">
        <v>4</v>
      </c>
    </row>
    <row r="357" spans="1:36" ht="15.75">
      <c r="A357" s="195"/>
      <c r="B357" s="8"/>
      <c r="C357" s="8"/>
      <c r="D357" s="8" t="e">
        <f>#REF!</f>
        <v>#REF!</v>
      </c>
      <c r="E357" s="8" t="e">
        <f>#REF!</f>
        <v>#REF!</v>
      </c>
      <c r="F357" s="8" t="e">
        <f>#REF!</f>
        <v>#REF!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 t="e">
        <f>#REF!</f>
        <v>#REF!</v>
      </c>
      <c r="AH357" s="92" t="e">
        <f>#REF!</f>
        <v>#REF!</v>
      </c>
      <c r="AI357" s="156" t="e">
        <f>#REF!</f>
        <v>#REF!</v>
      </c>
      <c r="AJ357" s="156" t="e">
        <f>#REF!</f>
        <v>#REF!</v>
      </c>
    </row>
    <row r="358" spans="1:36" ht="15.75">
      <c r="A358" s="195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92" t="e">
        <f>#REF!</f>
        <v>#REF!</v>
      </c>
      <c r="AI358" s="156" t="e">
        <f>#REF!</f>
        <v>#REF!</v>
      </c>
      <c r="AJ358" s="156" t="e">
        <f>#REF!</f>
        <v>#REF!</v>
      </c>
    </row>
    <row r="359" spans="1:36" ht="16.5" thickBot="1">
      <c r="A359" s="195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162" t="e">
        <f>#REF!</f>
        <v>#REF!</v>
      </c>
      <c r="AI359" s="157" t="e">
        <f>#REF!</f>
        <v>#REF!</v>
      </c>
      <c r="AJ359" s="157" t="e">
        <f>#REF!</f>
        <v>#REF!</v>
      </c>
    </row>
    <row r="360" spans="1:36" ht="15.75">
      <c r="A360" s="195"/>
      <c r="B360" s="24"/>
      <c r="C360" s="24"/>
      <c r="D360" s="24" t="e">
        <f>SUM(D353:D359)</f>
        <v>#REF!</v>
      </c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163" t="e">
        <f>SUM(AH353:AH359)</f>
        <v>#REF!</v>
      </c>
      <c r="AI360" s="163" t="e">
        <f>SUM(AI353:AI359)</f>
        <v>#REF!</v>
      </c>
      <c r="AJ360" s="163" t="e">
        <f>SUM(AJ353:AJ359)</f>
        <v>#REF!</v>
      </c>
    </row>
    <row r="361" spans="1:36" ht="16.5" thickBot="1">
      <c r="A361" s="195"/>
      <c r="B361" s="8"/>
      <c r="C361" s="8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61"/>
      <c r="AI361" s="156"/>
      <c r="AJ361" s="156"/>
    </row>
    <row r="362" spans="1:36" ht="15.75" thickBot="1">
      <c r="A362" s="198" t="s">
        <v>158</v>
      </c>
      <c r="B362" s="153"/>
      <c r="C362" s="132">
        <f>D362+E362+F362</f>
        <v>338.2</v>
      </c>
      <c r="D362" s="153">
        <v>316.4</v>
      </c>
      <c r="E362" s="153">
        <v>15.8</v>
      </c>
      <c r="F362" s="153">
        <v>6</v>
      </c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79">
        <f>AC362+AD362+AE362</f>
        <v>320.66</v>
      </c>
      <c r="AC362" s="179">
        <f>AH362/10</f>
        <v>299.69</v>
      </c>
      <c r="AD362" s="179">
        <f>AI362/10</f>
        <v>14.98</v>
      </c>
      <c r="AE362" s="179">
        <f>AJ362/10</f>
        <v>5.99</v>
      </c>
      <c r="AF362" s="114"/>
      <c r="AG362" s="181">
        <f>AH362+AI362+AJ362</f>
        <v>3206.6000000000004</v>
      </c>
      <c r="AH362" s="191">
        <v>2996.9</v>
      </c>
      <c r="AI362" s="183">
        <v>149.8</v>
      </c>
      <c r="AJ362" s="183">
        <v>59.9</v>
      </c>
    </row>
    <row r="363" spans="1:36" ht="15.75">
      <c r="A363" s="195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92" t="e">
        <f>#REF!</f>
        <v>#REF!</v>
      </c>
      <c r="AI363" s="156" t="e">
        <f>#REF!</f>
        <v>#REF!</v>
      </c>
      <c r="AJ363" s="156" t="e">
        <f>#REF!</f>
        <v>#REF!</v>
      </c>
    </row>
    <row r="364" spans="1:36" ht="15.75">
      <c r="A364" s="195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92">
        <v>900</v>
      </c>
      <c r="AI364" s="8">
        <v>45</v>
      </c>
      <c r="AJ364" s="8">
        <v>18</v>
      </c>
    </row>
    <row r="365" spans="1:36" ht="16.5" thickBot="1">
      <c r="A365" s="195"/>
      <c r="B365" s="21"/>
      <c r="C365" s="21"/>
      <c r="D365" s="22" t="e">
        <f>#REF!</f>
        <v>#REF!</v>
      </c>
      <c r="E365" s="22" t="e">
        <f>#REF!</f>
        <v>#REF!</v>
      </c>
      <c r="F365" s="22" t="e">
        <f>#REF!</f>
        <v>#REF!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 t="e">
        <f>#REF!</f>
        <v>#REF!</v>
      </c>
      <c r="AH365" s="168" t="e">
        <f>#REF!</f>
        <v>#REF!</v>
      </c>
      <c r="AI365" s="157" t="e">
        <f>#REF!</f>
        <v>#REF!</v>
      </c>
      <c r="AJ365" s="157" t="e">
        <f>#REF!</f>
        <v>#REF!</v>
      </c>
    </row>
    <row r="366" spans="1:36" ht="15">
      <c r="A366" s="195"/>
      <c r="B366" s="106"/>
      <c r="C366" s="106"/>
      <c r="D366" s="106" t="e">
        <f>SUM(D363:D365)</f>
        <v>#REF!</v>
      </c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69" t="e">
        <f>SUM(AH363:AH365)</f>
        <v>#REF!</v>
      </c>
      <c r="AI366" s="106" t="e">
        <f>SUM(AI363:AI365)</f>
        <v>#REF!</v>
      </c>
      <c r="AJ366" s="106" t="e">
        <f>SUM(AJ363:AJ365)</f>
        <v>#REF!</v>
      </c>
    </row>
    <row r="367" spans="1:36" ht="15">
      <c r="A367" s="195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160"/>
      <c r="AI367" s="156"/>
      <c r="AJ367" s="156"/>
    </row>
    <row r="368" spans="1:36" ht="15.75" thickBot="1">
      <c r="A368" s="19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72"/>
      <c r="AI368" s="156"/>
      <c r="AJ368" s="156"/>
    </row>
    <row r="369" spans="1:36" ht="15.75" thickBot="1">
      <c r="A369" s="200" t="s">
        <v>159</v>
      </c>
      <c r="B369" s="152"/>
      <c r="C369" s="132">
        <f>D369+E369+F369</f>
        <v>21148.2</v>
      </c>
      <c r="D369" s="154">
        <v>16416.4</v>
      </c>
      <c r="E369" s="154"/>
      <c r="F369" s="154">
        <v>4731.8</v>
      </c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79">
        <f>AC369+AD369+AE369</f>
        <v>19912.690000000002</v>
      </c>
      <c r="AC369" s="179">
        <f>AH369/10</f>
        <v>15469.66</v>
      </c>
      <c r="AD369" s="179">
        <f>AI369/10</f>
        <v>0</v>
      </c>
      <c r="AE369" s="179">
        <f>AJ369/10</f>
        <v>4443.030000000001</v>
      </c>
      <c r="AF369" s="116"/>
      <c r="AG369" s="181">
        <f>AH369+AI369+AJ369</f>
        <v>199126.90000000002</v>
      </c>
      <c r="AH369" s="181">
        <v>154696.6</v>
      </c>
      <c r="AI369" s="183">
        <v>0</v>
      </c>
      <c r="AJ369" s="183">
        <v>44430.3</v>
      </c>
    </row>
    <row r="370" spans="1:36" ht="33.75" customHeight="1">
      <c r="A370" s="201" t="s">
        <v>109</v>
      </c>
      <c r="B370" s="8"/>
      <c r="C370" s="8"/>
      <c r="D370" s="8" t="e">
        <f>#REF!</f>
        <v>#REF!</v>
      </c>
      <c r="E370" s="8" t="e">
        <f>#REF!</f>
        <v>#REF!</v>
      </c>
      <c r="F370" s="8" t="e">
        <f>#REF!</f>
        <v>#REF!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 t="e">
        <f>#REF!</f>
        <v>#REF!</v>
      </c>
      <c r="AH370" s="92" t="e">
        <f>#REF!</f>
        <v>#REF!</v>
      </c>
      <c r="AI370" s="156" t="e">
        <f>#REF!</f>
        <v>#REF!</v>
      </c>
      <c r="AJ370" s="156" t="e">
        <f>#REF!</f>
        <v>#REF!</v>
      </c>
    </row>
    <row r="371" spans="1:36" ht="15.75">
      <c r="A371" s="202"/>
      <c r="B371" s="8"/>
      <c r="C371" s="8"/>
      <c r="D371" s="11">
        <v>1724.4</v>
      </c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61">
        <v>32032.9</v>
      </c>
      <c r="AI371" s="156"/>
      <c r="AJ371" s="156">
        <v>3838.1</v>
      </c>
    </row>
    <row r="372" spans="1:36" ht="15.75">
      <c r="A372" s="202"/>
      <c r="B372" s="8"/>
      <c r="C372" s="8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61">
        <v>65917.2</v>
      </c>
      <c r="AI372" s="156"/>
      <c r="AJ372" s="156" t="e">
        <f>#REF!</f>
        <v>#REF!</v>
      </c>
    </row>
    <row r="373" spans="1:36" ht="15.75">
      <c r="A373" s="202"/>
      <c r="B373" s="8"/>
      <c r="C373" s="8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61">
        <v>16479.3</v>
      </c>
      <c r="AI373" s="156"/>
      <c r="AJ373" s="156" t="e">
        <f>#REF!</f>
        <v>#REF!</v>
      </c>
    </row>
    <row r="374" spans="1:36" ht="16.5" thickBot="1">
      <c r="A374" s="202"/>
      <c r="B374" s="21"/>
      <c r="C374" s="21"/>
      <c r="D374" s="21" t="e">
        <f>#REF!</f>
        <v>#REF!</v>
      </c>
      <c r="E374" s="21" t="e">
        <f>#REF!</f>
        <v>#REF!</v>
      </c>
      <c r="F374" s="21" t="e">
        <f>#REF!</f>
        <v>#REF!</v>
      </c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 t="e">
        <f>#REF!</f>
        <v>#REF!</v>
      </c>
      <c r="AH374" s="162" t="e">
        <f>#REF!</f>
        <v>#REF!</v>
      </c>
      <c r="AI374" s="157" t="e">
        <f>#REF!</f>
        <v>#REF!</v>
      </c>
      <c r="AJ374" s="157" t="e">
        <f>#REF!</f>
        <v>#REF!</v>
      </c>
    </row>
    <row r="375" spans="1:36" ht="15.75">
      <c r="A375" s="202"/>
      <c r="B375" s="24"/>
      <c r="C375" s="24"/>
      <c r="D375" s="24" t="e">
        <f>SUM(D370:D374)</f>
        <v>#REF!</v>
      </c>
      <c r="E375" s="24" t="e">
        <f>SUM(E370:E374)</f>
        <v>#REF!</v>
      </c>
      <c r="F375" s="24" t="e">
        <f>SUM(F370:F374)</f>
        <v>#REF!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163" t="e">
        <f>SUM(AH370:AH374)</f>
        <v>#REF!</v>
      </c>
      <c r="AI375" s="24" t="e">
        <f>SUM(AI370:AI374)</f>
        <v>#REF!</v>
      </c>
      <c r="AJ375" s="24" t="e">
        <f>SUM(AJ370:AJ374)</f>
        <v>#REF!</v>
      </c>
    </row>
    <row r="376" spans="1:36" ht="15.75">
      <c r="A376" s="20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92"/>
      <c r="AI376" s="156"/>
      <c r="AJ376" s="156"/>
    </row>
    <row r="377" spans="1:36" ht="15.75">
      <c r="A377" s="20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92"/>
      <c r="AI377" s="156"/>
      <c r="AJ377" s="156"/>
    </row>
    <row r="378" spans="1:36" ht="15.75">
      <c r="A378" s="202"/>
      <c r="B378" s="8"/>
      <c r="C378" s="8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61"/>
      <c r="AI378" s="156"/>
      <c r="AJ378" s="156"/>
    </row>
    <row r="379" spans="1:36" ht="15">
      <c r="A379" s="203" t="s">
        <v>160</v>
      </c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72"/>
      <c r="AI379" s="156"/>
      <c r="AJ379" s="156"/>
    </row>
    <row r="380" spans="1:36" ht="15">
      <c r="A380" s="204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73"/>
      <c r="AI380" s="156"/>
      <c r="AJ380" s="156"/>
    </row>
  </sheetData>
  <sheetProtection/>
  <mergeCells count="9">
    <mergeCell ref="A2:A3"/>
    <mergeCell ref="B2:B3"/>
    <mergeCell ref="AG2:AJ2"/>
    <mergeCell ref="C2:F2"/>
    <mergeCell ref="AB2:AE2"/>
    <mergeCell ref="H2:K2"/>
    <mergeCell ref="M2:P2"/>
    <mergeCell ref="R2:U2"/>
    <mergeCell ref="W2:Z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Z56"/>
  <sheetViews>
    <sheetView zoomScalePageLayoutView="0" workbookViewId="0" topLeftCell="A31">
      <selection activeCell="E6" sqref="E6"/>
    </sheetView>
  </sheetViews>
  <sheetFormatPr defaultColWidth="9.140625" defaultRowHeight="12.75"/>
  <cols>
    <col min="1" max="1" width="21.57421875" style="293" customWidth="1"/>
    <col min="2" max="2" width="9.00390625" style="294" customWidth="1"/>
    <col min="3" max="3" width="8.7109375" style="294" customWidth="1"/>
    <col min="4" max="4" width="7.7109375" style="294" customWidth="1"/>
    <col min="5" max="5" width="8.00390625" style="294" customWidth="1"/>
    <col min="6" max="6" width="8.00390625" style="295" customWidth="1"/>
    <col min="7" max="7" width="8.28125" style="295" customWidth="1"/>
    <col min="8" max="8" width="7.28125" style="295" customWidth="1"/>
    <col min="9" max="9" width="8.140625" style="295" customWidth="1"/>
    <col min="10" max="10" width="7.8515625" style="296" customWidth="1"/>
    <col min="11" max="11" width="7.57421875" style="296" customWidth="1"/>
    <col min="12" max="12" width="7.8515625" style="296" customWidth="1"/>
    <col min="13" max="13" width="7.7109375" style="296" customWidth="1"/>
    <col min="14" max="14" width="7.8515625" style="296" customWidth="1"/>
    <col min="15" max="15" width="8.00390625" style="296" customWidth="1"/>
    <col min="16" max="17" width="7.8515625" style="296" customWidth="1"/>
    <col min="18" max="18" width="8.00390625" style="296" customWidth="1"/>
    <col min="19" max="20" width="7.8515625" style="296" customWidth="1"/>
    <col min="21" max="21" width="7.7109375" style="296" customWidth="1"/>
    <col min="22" max="22" width="7.8515625" style="296" customWidth="1"/>
    <col min="23" max="23" width="7.421875" style="296" customWidth="1"/>
    <col min="24" max="24" width="7.7109375" style="296" customWidth="1"/>
    <col min="25" max="25" width="8.00390625" style="296" customWidth="1"/>
    <col min="26" max="26" width="9.140625" style="296" customWidth="1"/>
  </cols>
  <sheetData>
    <row r="2" spans="1:25" ht="15" customHeight="1">
      <c r="A2" s="430" t="s">
        <v>194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</row>
    <row r="3" ht="15.75" thickBot="1"/>
    <row r="4" spans="1:25" ht="15" thickBot="1">
      <c r="A4" s="431" t="s">
        <v>110</v>
      </c>
      <c r="B4" s="433" t="s">
        <v>200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5"/>
    </row>
    <row r="5" spans="1:25" ht="13.5" thickBot="1">
      <c r="A5" s="432"/>
      <c r="B5" s="436" t="s">
        <v>201</v>
      </c>
      <c r="C5" s="437"/>
      <c r="D5" s="437"/>
      <c r="E5" s="438"/>
      <c r="F5" s="436" t="s">
        <v>195</v>
      </c>
      <c r="G5" s="437"/>
      <c r="H5" s="437"/>
      <c r="I5" s="438"/>
      <c r="J5" s="436" t="s">
        <v>196</v>
      </c>
      <c r="K5" s="437"/>
      <c r="L5" s="437"/>
      <c r="M5" s="438"/>
      <c r="N5" s="436" t="s">
        <v>197</v>
      </c>
      <c r="O5" s="437"/>
      <c r="P5" s="437"/>
      <c r="Q5" s="438"/>
      <c r="R5" s="436" t="s">
        <v>198</v>
      </c>
      <c r="S5" s="437"/>
      <c r="T5" s="437"/>
      <c r="U5" s="438"/>
      <c r="V5" s="436" t="s">
        <v>199</v>
      </c>
      <c r="W5" s="437"/>
      <c r="X5" s="437"/>
      <c r="Y5" s="438"/>
    </row>
    <row r="6" spans="1:25" ht="36.75" thickBot="1">
      <c r="A6" s="432"/>
      <c r="B6" s="342" t="s">
        <v>164</v>
      </c>
      <c r="C6" s="340" t="s">
        <v>161</v>
      </c>
      <c r="D6" s="340" t="s">
        <v>162</v>
      </c>
      <c r="E6" s="341" t="s">
        <v>165</v>
      </c>
      <c r="F6" s="343" t="s">
        <v>164</v>
      </c>
      <c r="G6" s="340" t="s">
        <v>161</v>
      </c>
      <c r="H6" s="340" t="s">
        <v>162</v>
      </c>
      <c r="I6" s="341" t="s">
        <v>165</v>
      </c>
      <c r="J6" s="339" t="s">
        <v>164</v>
      </c>
      <c r="K6" s="340" t="s">
        <v>161</v>
      </c>
      <c r="L6" s="340" t="s">
        <v>162</v>
      </c>
      <c r="M6" s="341" t="s">
        <v>165</v>
      </c>
      <c r="N6" s="339" t="s">
        <v>164</v>
      </c>
      <c r="O6" s="340" t="s">
        <v>161</v>
      </c>
      <c r="P6" s="340" t="s">
        <v>162</v>
      </c>
      <c r="Q6" s="341" t="s">
        <v>165</v>
      </c>
      <c r="R6" s="339" t="s">
        <v>164</v>
      </c>
      <c r="S6" s="340" t="s">
        <v>161</v>
      </c>
      <c r="T6" s="340" t="s">
        <v>162</v>
      </c>
      <c r="U6" s="341" t="s">
        <v>165</v>
      </c>
      <c r="V6" s="339" t="s">
        <v>164</v>
      </c>
      <c r="W6" s="340" t="s">
        <v>161</v>
      </c>
      <c r="X6" s="340" t="s">
        <v>162</v>
      </c>
      <c r="Y6" s="341" t="s">
        <v>165</v>
      </c>
    </row>
    <row r="7" spans="1:130" ht="13.5" thickBot="1">
      <c r="A7" s="297">
        <v>1</v>
      </c>
      <c r="B7" s="298">
        <v>2</v>
      </c>
      <c r="C7" s="298">
        <v>3</v>
      </c>
      <c r="D7" s="298">
        <v>4</v>
      </c>
      <c r="E7" s="298">
        <v>5</v>
      </c>
      <c r="F7" s="298">
        <v>6</v>
      </c>
      <c r="G7" s="298">
        <v>7</v>
      </c>
      <c r="H7" s="298">
        <v>8</v>
      </c>
      <c r="I7" s="298">
        <v>9</v>
      </c>
      <c r="J7" s="298">
        <v>10</v>
      </c>
      <c r="K7" s="298">
        <v>11</v>
      </c>
      <c r="L7" s="298">
        <v>12</v>
      </c>
      <c r="M7" s="298">
        <v>13</v>
      </c>
      <c r="N7" s="298">
        <v>14</v>
      </c>
      <c r="O7" s="298">
        <v>15</v>
      </c>
      <c r="P7" s="298">
        <v>16</v>
      </c>
      <c r="Q7" s="298">
        <v>17</v>
      </c>
      <c r="R7" s="298">
        <v>18</v>
      </c>
      <c r="S7" s="298">
        <v>19</v>
      </c>
      <c r="T7" s="298">
        <v>20</v>
      </c>
      <c r="U7" s="298">
        <v>21</v>
      </c>
      <c r="V7" s="298">
        <v>22</v>
      </c>
      <c r="W7" s="298">
        <v>23</v>
      </c>
      <c r="X7" s="298">
        <v>24</v>
      </c>
      <c r="Y7" s="299">
        <v>25</v>
      </c>
      <c r="Z7" s="295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</row>
    <row r="8" spans="1:25" ht="12.75">
      <c r="A8" s="301" t="s">
        <v>113</v>
      </c>
      <c r="B8" s="302">
        <f>F8+J8+N8+R8+V8</f>
        <v>1414.7</v>
      </c>
      <c r="C8" s="303">
        <f>G8+K8+O8+S8+W8</f>
        <v>844.1</v>
      </c>
      <c r="D8" s="303">
        <f>H8+L8+P8+T8+X8</f>
        <v>355.1</v>
      </c>
      <c r="E8" s="304">
        <f>I8+M8+Q8+U8+Y8</f>
        <v>215.5</v>
      </c>
      <c r="F8" s="305">
        <f aca="true" t="shared" si="0" ref="F8:F23">G8+H8+I8</f>
        <v>431.90000000000003</v>
      </c>
      <c r="G8" s="306">
        <v>375.6</v>
      </c>
      <c r="H8" s="306">
        <v>37.5</v>
      </c>
      <c r="I8" s="307">
        <v>18.8</v>
      </c>
      <c r="J8" s="308">
        <v>69.4</v>
      </c>
      <c r="K8" s="309">
        <v>39.3</v>
      </c>
      <c r="L8" s="309">
        <v>16.1</v>
      </c>
      <c r="M8" s="310">
        <v>14</v>
      </c>
      <c r="N8" s="308">
        <v>383.4</v>
      </c>
      <c r="O8" s="306">
        <v>180.2</v>
      </c>
      <c r="P8" s="306">
        <v>126.5</v>
      </c>
      <c r="Q8" s="307">
        <v>76.7</v>
      </c>
      <c r="R8" s="311">
        <v>100</v>
      </c>
      <c r="S8" s="306">
        <v>47</v>
      </c>
      <c r="T8" s="306">
        <v>33</v>
      </c>
      <c r="U8" s="307">
        <v>20</v>
      </c>
      <c r="V8" s="311">
        <v>430</v>
      </c>
      <c r="W8" s="306">
        <v>202</v>
      </c>
      <c r="X8" s="306">
        <v>142</v>
      </c>
      <c r="Y8" s="307">
        <v>86</v>
      </c>
    </row>
    <row r="9" spans="1:25" ht="12.75">
      <c r="A9" s="312" t="s">
        <v>114</v>
      </c>
      <c r="B9" s="313">
        <f aca="true" t="shared" si="1" ref="B9:E53">F9+J9+N9+R9+V9</f>
        <v>1037.6</v>
      </c>
      <c r="C9" s="314">
        <f t="shared" si="1"/>
        <v>578</v>
      </c>
      <c r="D9" s="314">
        <f t="shared" si="1"/>
        <v>279.6</v>
      </c>
      <c r="E9" s="315">
        <f t="shared" si="1"/>
        <v>180</v>
      </c>
      <c r="F9" s="316">
        <f t="shared" si="0"/>
        <v>137.6</v>
      </c>
      <c r="G9" s="317">
        <v>125</v>
      </c>
      <c r="H9" s="317">
        <v>12.6</v>
      </c>
      <c r="I9" s="318"/>
      <c r="J9" s="319">
        <v>300</v>
      </c>
      <c r="K9" s="320">
        <v>171</v>
      </c>
      <c r="L9" s="320">
        <v>69</v>
      </c>
      <c r="M9" s="321">
        <v>60</v>
      </c>
      <c r="N9" s="319">
        <v>300</v>
      </c>
      <c r="O9" s="317">
        <v>141</v>
      </c>
      <c r="P9" s="317">
        <v>99</v>
      </c>
      <c r="Q9" s="318">
        <v>60</v>
      </c>
      <c r="R9" s="322"/>
      <c r="S9" s="317"/>
      <c r="T9" s="317"/>
      <c r="U9" s="318"/>
      <c r="V9" s="322">
        <v>300</v>
      </c>
      <c r="W9" s="317">
        <v>141</v>
      </c>
      <c r="X9" s="317">
        <v>99</v>
      </c>
      <c r="Y9" s="318">
        <v>60</v>
      </c>
    </row>
    <row r="10" spans="1:25" ht="12.75">
      <c r="A10" s="312" t="s">
        <v>115</v>
      </c>
      <c r="B10" s="313">
        <f t="shared" si="1"/>
        <v>332.6</v>
      </c>
      <c r="C10" s="314">
        <f t="shared" si="1"/>
        <v>187.2</v>
      </c>
      <c r="D10" s="314">
        <f t="shared" si="1"/>
        <v>90.4</v>
      </c>
      <c r="E10" s="315">
        <f t="shared" si="1"/>
        <v>55</v>
      </c>
      <c r="F10" s="316">
        <f t="shared" si="0"/>
        <v>67.6</v>
      </c>
      <c r="G10" s="317">
        <v>55.6</v>
      </c>
      <c r="H10" s="317">
        <v>10</v>
      </c>
      <c r="I10" s="318">
        <v>2</v>
      </c>
      <c r="J10" s="322">
        <v>70</v>
      </c>
      <c r="K10" s="323">
        <v>39.9</v>
      </c>
      <c r="L10" s="323">
        <v>16.1</v>
      </c>
      <c r="M10" s="324">
        <v>14</v>
      </c>
      <c r="N10" s="325">
        <v>65</v>
      </c>
      <c r="O10" s="317">
        <v>30.6</v>
      </c>
      <c r="P10" s="317">
        <v>21.4</v>
      </c>
      <c r="Q10" s="318">
        <v>13</v>
      </c>
      <c r="R10" s="322">
        <v>62</v>
      </c>
      <c r="S10" s="317">
        <v>29.1</v>
      </c>
      <c r="T10" s="317">
        <v>20.5</v>
      </c>
      <c r="U10" s="318">
        <v>12.4</v>
      </c>
      <c r="V10" s="322">
        <v>68</v>
      </c>
      <c r="W10" s="317">
        <v>32</v>
      </c>
      <c r="X10" s="317">
        <v>22.4</v>
      </c>
      <c r="Y10" s="318">
        <v>13.6</v>
      </c>
    </row>
    <row r="11" spans="1:25" ht="12.75">
      <c r="A11" s="312" t="s">
        <v>116</v>
      </c>
      <c r="B11" s="313">
        <f t="shared" si="1"/>
        <v>30682.4</v>
      </c>
      <c r="C11" s="314">
        <f t="shared" si="1"/>
        <v>13969.5</v>
      </c>
      <c r="D11" s="314">
        <f t="shared" si="1"/>
        <v>8433.9</v>
      </c>
      <c r="E11" s="315">
        <f t="shared" si="1"/>
        <v>8279</v>
      </c>
      <c r="F11" s="316">
        <f t="shared" si="0"/>
        <v>4087.4</v>
      </c>
      <c r="G11" s="317">
        <v>1024.9</v>
      </c>
      <c r="H11" s="317">
        <v>102.5</v>
      </c>
      <c r="I11" s="318">
        <v>2960</v>
      </c>
      <c r="J11" s="322">
        <v>4450</v>
      </c>
      <c r="K11" s="323">
        <v>2536.5</v>
      </c>
      <c r="L11" s="323">
        <v>1023.5</v>
      </c>
      <c r="M11" s="324">
        <v>890</v>
      </c>
      <c r="N11" s="319">
        <v>9240</v>
      </c>
      <c r="O11" s="317">
        <v>4342.8</v>
      </c>
      <c r="P11" s="317">
        <v>3049.2</v>
      </c>
      <c r="Q11" s="318">
        <v>1848</v>
      </c>
      <c r="R11" s="322">
        <v>7105</v>
      </c>
      <c r="S11" s="317">
        <v>3339.3</v>
      </c>
      <c r="T11" s="317">
        <v>2344.7</v>
      </c>
      <c r="U11" s="318">
        <v>1421</v>
      </c>
      <c r="V11" s="322">
        <v>5800</v>
      </c>
      <c r="W11" s="317">
        <v>2726</v>
      </c>
      <c r="X11" s="317">
        <v>1914</v>
      </c>
      <c r="Y11" s="318">
        <v>1160</v>
      </c>
    </row>
    <row r="12" spans="1:25" ht="12.75">
      <c r="A12" s="312" t="s">
        <v>117</v>
      </c>
      <c r="B12" s="313">
        <f t="shared" si="1"/>
        <v>2005.3000000000002</v>
      </c>
      <c r="C12" s="314">
        <f t="shared" si="1"/>
        <v>1126.8000000000002</v>
      </c>
      <c r="D12" s="314">
        <f t="shared" si="1"/>
        <v>506</v>
      </c>
      <c r="E12" s="315">
        <f t="shared" si="1"/>
        <v>372.5</v>
      </c>
      <c r="F12" s="316">
        <f t="shared" si="0"/>
        <v>198.2</v>
      </c>
      <c r="G12" s="317">
        <v>170.2</v>
      </c>
      <c r="H12" s="317">
        <v>17</v>
      </c>
      <c r="I12" s="318">
        <v>11</v>
      </c>
      <c r="J12" s="322">
        <v>1072.4</v>
      </c>
      <c r="K12" s="323">
        <v>611.3</v>
      </c>
      <c r="L12" s="323">
        <v>246.6</v>
      </c>
      <c r="M12" s="324">
        <v>214.5</v>
      </c>
      <c r="N12" s="319">
        <v>133.4</v>
      </c>
      <c r="O12" s="317">
        <v>62.7</v>
      </c>
      <c r="P12" s="317">
        <v>44</v>
      </c>
      <c r="Q12" s="318">
        <v>26.7</v>
      </c>
      <c r="R12" s="322">
        <v>601.3</v>
      </c>
      <c r="S12" s="317">
        <v>282.6</v>
      </c>
      <c r="T12" s="317">
        <v>198.4</v>
      </c>
      <c r="U12" s="318">
        <v>120.3</v>
      </c>
      <c r="V12" s="322"/>
      <c r="W12" s="317"/>
      <c r="X12" s="317"/>
      <c r="Y12" s="318"/>
    </row>
    <row r="13" spans="1:25" ht="12.75">
      <c r="A13" s="312" t="s">
        <v>118</v>
      </c>
      <c r="B13" s="313">
        <f t="shared" si="1"/>
        <v>2437.2</v>
      </c>
      <c r="C13" s="314">
        <f t="shared" si="1"/>
        <v>1341.4</v>
      </c>
      <c r="D13" s="314">
        <f t="shared" si="1"/>
        <v>669.3000000000001</v>
      </c>
      <c r="E13" s="315">
        <f t="shared" si="1"/>
        <v>426.5</v>
      </c>
      <c r="F13" s="316">
        <f t="shared" si="0"/>
        <v>304.9</v>
      </c>
      <c r="G13" s="317">
        <v>277.2</v>
      </c>
      <c r="H13" s="317">
        <v>27.7</v>
      </c>
      <c r="I13" s="318"/>
      <c r="J13" s="322">
        <v>620</v>
      </c>
      <c r="K13" s="323">
        <v>353.4</v>
      </c>
      <c r="L13" s="323">
        <v>142.6</v>
      </c>
      <c r="M13" s="324">
        <v>124</v>
      </c>
      <c r="N13" s="319">
        <v>1172.3</v>
      </c>
      <c r="O13" s="317">
        <v>551</v>
      </c>
      <c r="P13" s="317">
        <v>386.8</v>
      </c>
      <c r="Q13" s="318">
        <v>234.5</v>
      </c>
      <c r="R13" s="322">
        <v>170</v>
      </c>
      <c r="S13" s="317">
        <v>79.9</v>
      </c>
      <c r="T13" s="317">
        <v>56.1</v>
      </c>
      <c r="U13" s="318">
        <v>34</v>
      </c>
      <c r="V13" s="322">
        <v>170</v>
      </c>
      <c r="W13" s="317">
        <v>79.9</v>
      </c>
      <c r="X13" s="317">
        <v>56.1</v>
      </c>
      <c r="Y13" s="318">
        <v>34</v>
      </c>
    </row>
    <row r="14" spans="1:25" ht="12.75">
      <c r="A14" s="312" t="s">
        <v>119</v>
      </c>
      <c r="B14" s="313">
        <f t="shared" si="1"/>
        <v>1306.1</v>
      </c>
      <c r="C14" s="314">
        <f t="shared" si="1"/>
        <v>701</v>
      </c>
      <c r="D14" s="314">
        <f t="shared" si="1"/>
        <v>381.4</v>
      </c>
      <c r="E14" s="315">
        <f t="shared" si="1"/>
        <v>223.7</v>
      </c>
      <c r="F14" s="316">
        <f t="shared" si="0"/>
        <v>206.1</v>
      </c>
      <c r="G14" s="317">
        <v>184</v>
      </c>
      <c r="H14" s="317">
        <v>18.4</v>
      </c>
      <c r="I14" s="318">
        <v>3.7</v>
      </c>
      <c r="J14" s="322"/>
      <c r="K14" s="323"/>
      <c r="L14" s="323"/>
      <c r="M14" s="324"/>
      <c r="N14" s="319">
        <v>300</v>
      </c>
      <c r="O14" s="317">
        <v>141</v>
      </c>
      <c r="P14" s="317">
        <v>99</v>
      </c>
      <c r="Q14" s="318">
        <v>60</v>
      </c>
      <c r="R14" s="322">
        <v>400</v>
      </c>
      <c r="S14" s="317">
        <v>188</v>
      </c>
      <c r="T14" s="317">
        <v>132</v>
      </c>
      <c r="U14" s="318">
        <v>80</v>
      </c>
      <c r="V14" s="322">
        <v>400</v>
      </c>
      <c r="W14" s="317">
        <v>188</v>
      </c>
      <c r="X14" s="317">
        <v>132</v>
      </c>
      <c r="Y14" s="318">
        <v>80</v>
      </c>
    </row>
    <row r="15" spans="1:25" ht="12.75">
      <c r="A15" s="312" t="s">
        <v>120</v>
      </c>
      <c r="B15" s="313">
        <f t="shared" si="1"/>
        <v>1847.7</v>
      </c>
      <c r="C15" s="314">
        <f t="shared" si="1"/>
        <v>996.5999999999999</v>
      </c>
      <c r="D15" s="314">
        <f t="shared" si="1"/>
        <v>514.1</v>
      </c>
      <c r="E15" s="315">
        <f t="shared" si="1"/>
        <v>337</v>
      </c>
      <c r="F15" s="316">
        <f t="shared" si="0"/>
        <v>278.7</v>
      </c>
      <c r="G15" s="317">
        <v>232.7</v>
      </c>
      <c r="H15" s="317">
        <v>23</v>
      </c>
      <c r="I15" s="318">
        <v>23</v>
      </c>
      <c r="J15" s="322">
        <v>259</v>
      </c>
      <c r="K15" s="323">
        <v>148.2</v>
      </c>
      <c r="L15" s="323">
        <v>58.8</v>
      </c>
      <c r="M15" s="324">
        <v>52</v>
      </c>
      <c r="N15" s="319">
        <v>610</v>
      </c>
      <c r="O15" s="317">
        <v>286.7</v>
      </c>
      <c r="P15" s="317">
        <v>201.3</v>
      </c>
      <c r="Q15" s="318">
        <v>122</v>
      </c>
      <c r="R15" s="322">
        <v>340</v>
      </c>
      <c r="S15" s="317">
        <v>159.8</v>
      </c>
      <c r="T15" s="317">
        <v>112.2</v>
      </c>
      <c r="U15" s="318">
        <v>68</v>
      </c>
      <c r="V15" s="322">
        <v>360</v>
      </c>
      <c r="W15" s="317">
        <v>169.2</v>
      </c>
      <c r="X15" s="317">
        <v>118.8</v>
      </c>
      <c r="Y15" s="318">
        <v>72</v>
      </c>
    </row>
    <row r="16" spans="1:25" ht="12.75">
      <c r="A16" s="312" t="s">
        <v>121</v>
      </c>
      <c r="B16" s="313">
        <f t="shared" si="1"/>
        <v>413.9</v>
      </c>
      <c r="C16" s="314">
        <f t="shared" si="1"/>
        <v>243.29999999999998</v>
      </c>
      <c r="D16" s="314">
        <f t="shared" si="1"/>
        <v>106.6</v>
      </c>
      <c r="E16" s="315">
        <f t="shared" si="1"/>
        <v>64</v>
      </c>
      <c r="F16" s="316">
        <f t="shared" si="0"/>
        <v>93.9</v>
      </c>
      <c r="G16" s="317">
        <v>84.9</v>
      </c>
      <c r="H16" s="317">
        <v>9</v>
      </c>
      <c r="I16" s="318"/>
      <c r="J16" s="322">
        <v>80</v>
      </c>
      <c r="K16" s="323">
        <v>45.6</v>
      </c>
      <c r="L16" s="323">
        <v>18.4</v>
      </c>
      <c r="M16" s="324">
        <v>16</v>
      </c>
      <c r="N16" s="319">
        <v>80</v>
      </c>
      <c r="O16" s="317">
        <v>37.6</v>
      </c>
      <c r="P16" s="317">
        <v>26.4</v>
      </c>
      <c r="Q16" s="318">
        <v>16</v>
      </c>
      <c r="R16" s="322">
        <v>80</v>
      </c>
      <c r="S16" s="317">
        <v>37.6</v>
      </c>
      <c r="T16" s="317">
        <v>26.4</v>
      </c>
      <c r="U16" s="318">
        <v>16</v>
      </c>
      <c r="V16" s="322">
        <v>80</v>
      </c>
      <c r="W16" s="317">
        <v>37.6</v>
      </c>
      <c r="X16" s="317">
        <v>26.4</v>
      </c>
      <c r="Y16" s="318">
        <v>16</v>
      </c>
    </row>
    <row r="17" spans="1:25" ht="12.75">
      <c r="A17" s="312" t="s">
        <v>122</v>
      </c>
      <c r="B17" s="313">
        <f t="shared" si="1"/>
        <v>46986.5</v>
      </c>
      <c r="C17" s="314">
        <f t="shared" si="1"/>
        <v>18686.5</v>
      </c>
      <c r="D17" s="314">
        <f t="shared" si="1"/>
        <v>13700</v>
      </c>
      <c r="E17" s="315">
        <f t="shared" si="1"/>
        <v>14600</v>
      </c>
      <c r="F17" s="316">
        <f t="shared" si="0"/>
        <v>11986.5</v>
      </c>
      <c r="G17" s="317">
        <v>3486.5</v>
      </c>
      <c r="H17" s="317">
        <v>900</v>
      </c>
      <c r="I17" s="318">
        <v>7600</v>
      </c>
      <c r="J17" s="322">
        <v>12000</v>
      </c>
      <c r="K17" s="323">
        <v>6000</v>
      </c>
      <c r="L17" s="323">
        <v>3600</v>
      </c>
      <c r="M17" s="324">
        <v>2400</v>
      </c>
      <c r="N17" s="319">
        <v>12000</v>
      </c>
      <c r="O17" s="317">
        <v>4800</v>
      </c>
      <c r="P17" s="317">
        <v>4800</v>
      </c>
      <c r="Q17" s="318">
        <v>2400</v>
      </c>
      <c r="R17" s="322">
        <v>8000</v>
      </c>
      <c r="S17" s="317">
        <v>3200</v>
      </c>
      <c r="T17" s="317">
        <v>3200</v>
      </c>
      <c r="U17" s="318">
        <v>1600</v>
      </c>
      <c r="V17" s="322">
        <v>3000</v>
      </c>
      <c r="W17" s="317">
        <v>1200</v>
      </c>
      <c r="X17" s="317">
        <v>1200</v>
      </c>
      <c r="Y17" s="318">
        <v>600</v>
      </c>
    </row>
    <row r="18" spans="1:25" ht="12.75">
      <c r="A18" s="312" t="s">
        <v>123</v>
      </c>
      <c r="B18" s="313">
        <f t="shared" si="1"/>
        <v>2773.2</v>
      </c>
      <c r="C18" s="314">
        <f t="shared" si="1"/>
        <v>1448.0000000000002</v>
      </c>
      <c r="D18" s="314">
        <f t="shared" si="1"/>
        <v>805.8000000000001</v>
      </c>
      <c r="E18" s="315">
        <f t="shared" si="1"/>
        <v>519.4</v>
      </c>
      <c r="F18" s="316">
        <f t="shared" si="0"/>
        <v>301.50000000000006</v>
      </c>
      <c r="G18" s="317">
        <v>251.3</v>
      </c>
      <c r="H18" s="317">
        <v>25.1</v>
      </c>
      <c r="I18" s="318">
        <v>25.1</v>
      </c>
      <c r="J18" s="322">
        <v>350</v>
      </c>
      <c r="K18" s="323">
        <v>199.5</v>
      </c>
      <c r="L18" s="323">
        <v>80.5</v>
      </c>
      <c r="M18" s="324">
        <v>70</v>
      </c>
      <c r="N18" s="319">
        <v>1020</v>
      </c>
      <c r="O18" s="317">
        <v>479.4</v>
      </c>
      <c r="P18" s="317">
        <v>336.6</v>
      </c>
      <c r="Q18" s="318">
        <v>204</v>
      </c>
      <c r="R18" s="322">
        <v>780</v>
      </c>
      <c r="S18" s="317">
        <v>366.6</v>
      </c>
      <c r="T18" s="317">
        <v>257.4</v>
      </c>
      <c r="U18" s="318">
        <v>156</v>
      </c>
      <c r="V18" s="322">
        <v>321.7</v>
      </c>
      <c r="W18" s="317">
        <v>151.2</v>
      </c>
      <c r="X18" s="317">
        <v>106.2</v>
      </c>
      <c r="Y18" s="318">
        <v>64.3</v>
      </c>
    </row>
    <row r="19" spans="1:25" ht="12.75">
      <c r="A19" s="312" t="s">
        <v>124</v>
      </c>
      <c r="B19" s="313">
        <f t="shared" si="1"/>
        <v>3935.8</v>
      </c>
      <c r="C19" s="314">
        <f t="shared" si="1"/>
        <v>2177</v>
      </c>
      <c r="D19" s="314">
        <f t="shared" si="1"/>
        <v>1063.2</v>
      </c>
      <c r="E19" s="315">
        <f t="shared" si="1"/>
        <v>695.6</v>
      </c>
      <c r="F19" s="316">
        <f t="shared" si="0"/>
        <v>584.8</v>
      </c>
      <c r="G19" s="317">
        <v>508.5</v>
      </c>
      <c r="H19" s="317">
        <v>50.9</v>
      </c>
      <c r="I19" s="318">
        <v>25.4</v>
      </c>
      <c r="J19" s="322">
        <v>935</v>
      </c>
      <c r="K19" s="317">
        <v>533</v>
      </c>
      <c r="L19" s="317">
        <v>215</v>
      </c>
      <c r="M19" s="318">
        <v>187</v>
      </c>
      <c r="N19" s="319">
        <v>913</v>
      </c>
      <c r="O19" s="317">
        <v>429.1</v>
      </c>
      <c r="P19" s="317">
        <v>301.3</v>
      </c>
      <c r="Q19" s="318">
        <v>182.6</v>
      </c>
      <c r="R19" s="322">
        <v>953</v>
      </c>
      <c r="S19" s="317">
        <v>447.9</v>
      </c>
      <c r="T19" s="317">
        <v>314.5</v>
      </c>
      <c r="U19" s="318">
        <v>190.6</v>
      </c>
      <c r="V19" s="322">
        <v>550</v>
      </c>
      <c r="W19" s="317">
        <v>258.5</v>
      </c>
      <c r="X19" s="317">
        <v>181.5</v>
      </c>
      <c r="Y19" s="318">
        <v>110</v>
      </c>
    </row>
    <row r="20" spans="1:25" ht="12.75">
      <c r="A20" s="312" t="s">
        <v>125</v>
      </c>
      <c r="B20" s="313">
        <f t="shared" si="1"/>
        <v>357</v>
      </c>
      <c r="C20" s="314">
        <f t="shared" si="1"/>
        <v>189</v>
      </c>
      <c r="D20" s="314">
        <f t="shared" si="1"/>
        <v>103.8</v>
      </c>
      <c r="E20" s="315">
        <f t="shared" si="1"/>
        <v>64.2</v>
      </c>
      <c r="F20" s="316">
        <f t="shared" si="0"/>
        <v>57</v>
      </c>
      <c r="G20" s="317">
        <v>48</v>
      </c>
      <c r="H20" s="317">
        <v>4.8</v>
      </c>
      <c r="I20" s="318">
        <v>4.2</v>
      </c>
      <c r="J20" s="322"/>
      <c r="K20" s="323"/>
      <c r="L20" s="323"/>
      <c r="M20" s="324"/>
      <c r="N20" s="319">
        <v>100</v>
      </c>
      <c r="O20" s="317">
        <v>47</v>
      </c>
      <c r="P20" s="317">
        <v>33</v>
      </c>
      <c r="Q20" s="318">
        <v>20</v>
      </c>
      <c r="R20" s="322">
        <v>100</v>
      </c>
      <c r="S20" s="317">
        <v>47</v>
      </c>
      <c r="T20" s="317">
        <v>33</v>
      </c>
      <c r="U20" s="318">
        <v>20</v>
      </c>
      <c r="V20" s="322">
        <v>100</v>
      </c>
      <c r="W20" s="317">
        <v>47</v>
      </c>
      <c r="X20" s="317">
        <v>33</v>
      </c>
      <c r="Y20" s="318">
        <v>20</v>
      </c>
    </row>
    <row r="21" spans="1:25" ht="12.75">
      <c r="A21" s="312" t="s">
        <v>126</v>
      </c>
      <c r="B21" s="313">
        <f t="shared" si="1"/>
        <v>1186.7</v>
      </c>
      <c r="C21" s="314">
        <f t="shared" si="1"/>
        <v>615.8</v>
      </c>
      <c r="D21" s="314">
        <f t="shared" si="1"/>
        <v>352.6</v>
      </c>
      <c r="E21" s="315">
        <f t="shared" si="1"/>
        <v>218.3</v>
      </c>
      <c r="F21" s="316">
        <f t="shared" si="0"/>
        <v>115.8</v>
      </c>
      <c r="G21" s="317">
        <v>101.5</v>
      </c>
      <c r="H21" s="317">
        <v>10.2</v>
      </c>
      <c r="I21" s="318">
        <v>4.1</v>
      </c>
      <c r="J21" s="322">
        <v>110</v>
      </c>
      <c r="K21" s="323">
        <v>62.7</v>
      </c>
      <c r="L21" s="323">
        <v>25.3</v>
      </c>
      <c r="M21" s="324">
        <v>22</v>
      </c>
      <c r="N21" s="319">
        <v>369.8</v>
      </c>
      <c r="O21" s="317">
        <v>173.8</v>
      </c>
      <c r="P21" s="317">
        <v>122</v>
      </c>
      <c r="Q21" s="318">
        <v>74</v>
      </c>
      <c r="R21" s="322">
        <v>250</v>
      </c>
      <c r="S21" s="317">
        <v>117.5</v>
      </c>
      <c r="T21" s="317">
        <v>82.5</v>
      </c>
      <c r="U21" s="318">
        <v>50</v>
      </c>
      <c r="V21" s="322">
        <v>341.1</v>
      </c>
      <c r="W21" s="317">
        <v>160.3</v>
      </c>
      <c r="X21" s="317">
        <v>112.6</v>
      </c>
      <c r="Y21" s="318">
        <v>68.2</v>
      </c>
    </row>
    <row r="22" spans="1:25" ht="12.75">
      <c r="A22" s="312" t="s">
        <v>127</v>
      </c>
      <c r="B22" s="313">
        <f t="shared" si="1"/>
        <v>3082.6</v>
      </c>
      <c r="C22" s="314">
        <f t="shared" si="1"/>
        <v>1644.5</v>
      </c>
      <c r="D22" s="314">
        <f t="shared" si="1"/>
        <v>863.5999999999999</v>
      </c>
      <c r="E22" s="315">
        <f t="shared" si="1"/>
        <v>574.5</v>
      </c>
      <c r="F22" s="316">
        <f t="shared" si="0"/>
        <v>359.4</v>
      </c>
      <c r="G22" s="317">
        <v>299.6</v>
      </c>
      <c r="H22" s="317">
        <v>29.9</v>
      </c>
      <c r="I22" s="318">
        <v>29.9</v>
      </c>
      <c r="J22" s="322">
        <v>650</v>
      </c>
      <c r="K22" s="323">
        <v>370.5</v>
      </c>
      <c r="L22" s="323">
        <v>149.5</v>
      </c>
      <c r="M22" s="324">
        <v>130</v>
      </c>
      <c r="N22" s="319">
        <v>1183.2</v>
      </c>
      <c r="O22" s="317">
        <v>556.1</v>
      </c>
      <c r="P22" s="317">
        <v>390.5</v>
      </c>
      <c r="Q22" s="318">
        <v>236.6</v>
      </c>
      <c r="R22" s="322">
        <v>450</v>
      </c>
      <c r="S22" s="317">
        <v>211.5</v>
      </c>
      <c r="T22" s="317">
        <v>148.5</v>
      </c>
      <c r="U22" s="318">
        <v>90</v>
      </c>
      <c r="V22" s="322">
        <v>440</v>
      </c>
      <c r="W22" s="317">
        <v>206.8</v>
      </c>
      <c r="X22" s="317">
        <v>145.2</v>
      </c>
      <c r="Y22" s="318">
        <v>88</v>
      </c>
    </row>
    <row r="23" spans="1:25" ht="12.75">
      <c r="A23" s="312" t="s">
        <v>128</v>
      </c>
      <c r="B23" s="313">
        <f t="shared" si="1"/>
        <v>14485.9</v>
      </c>
      <c r="C23" s="314">
        <f t="shared" si="1"/>
        <v>6719.3</v>
      </c>
      <c r="D23" s="314">
        <f t="shared" si="1"/>
        <v>4372.6</v>
      </c>
      <c r="E23" s="315">
        <f t="shared" si="1"/>
        <v>3394</v>
      </c>
      <c r="F23" s="316">
        <f t="shared" si="0"/>
        <v>2265.9</v>
      </c>
      <c r="G23" s="317">
        <v>715.9</v>
      </c>
      <c r="H23" s="317">
        <v>600</v>
      </c>
      <c r="I23" s="318">
        <v>950</v>
      </c>
      <c r="J23" s="322">
        <v>2600</v>
      </c>
      <c r="K23" s="323">
        <v>1482</v>
      </c>
      <c r="L23" s="323">
        <v>598</v>
      </c>
      <c r="M23" s="324">
        <v>520</v>
      </c>
      <c r="N23" s="319">
        <v>3020</v>
      </c>
      <c r="O23" s="317">
        <v>1419.4</v>
      </c>
      <c r="P23" s="317">
        <v>996.6</v>
      </c>
      <c r="Q23" s="318">
        <v>604</v>
      </c>
      <c r="R23" s="322">
        <v>3250</v>
      </c>
      <c r="S23" s="317">
        <v>1527.5</v>
      </c>
      <c r="T23" s="317">
        <v>1072.5</v>
      </c>
      <c r="U23" s="318">
        <v>650</v>
      </c>
      <c r="V23" s="322">
        <v>3350</v>
      </c>
      <c r="W23" s="317">
        <v>1574.5</v>
      </c>
      <c r="X23" s="317">
        <v>1105.5</v>
      </c>
      <c r="Y23" s="318">
        <v>670</v>
      </c>
    </row>
    <row r="24" spans="1:25" ht="42" customHeight="1">
      <c r="A24" s="326" t="s">
        <v>130</v>
      </c>
      <c r="B24" s="313">
        <f t="shared" si="1"/>
        <v>3389.5</v>
      </c>
      <c r="C24" s="314">
        <f t="shared" si="1"/>
        <v>1835.4</v>
      </c>
      <c r="D24" s="314">
        <f t="shared" si="1"/>
        <v>952.4</v>
      </c>
      <c r="E24" s="315">
        <f t="shared" si="1"/>
        <v>601.7</v>
      </c>
      <c r="F24" s="316">
        <v>487</v>
      </c>
      <c r="G24" s="317">
        <v>423.5</v>
      </c>
      <c r="H24" s="317">
        <v>42.3</v>
      </c>
      <c r="I24" s="318">
        <v>21.2</v>
      </c>
      <c r="J24" s="322">
        <v>477.5</v>
      </c>
      <c r="K24" s="317">
        <v>272.2</v>
      </c>
      <c r="L24" s="317">
        <v>109.8</v>
      </c>
      <c r="M24" s="318">
        <v>95.5</v>
      </c>
      <c r="N24" s="319">
        <v>875</v>
      </c>
      <c r="O24" s="317">
        <v>411.2</v>
      </c>
      <c r="P24" s="317">
        <v>288.8</v>
      </c>
      <c r="Q24" s="318">
        <v>175</v>
      </c>
      <c r="R24" s="322">
        <v>750</v>
      </c>
      <c r="S24" s="317">
        <v>352.5</v>
      </c>
      <c r="T24" s="317">
        <v>247.5</v>
      </c>
      <c r="U24" s="318">
        <v>150</v>
      </c>
      <c r="V24" s="322">
        <v>800</v>
      </c>
      <c r="W24" s="317">
        <v>376</v>
      </c>
      <c r="X24" s="317">
        <v>264</v>
      </c>
      <c r="Y24" s="318">
        <v>160</v>
      </c>
    </row>
    <row r="25" spans="1:25" ht="12.75">
      <c r="A25" s="312" t="s">
        <v>131</v>
      </c>
      <c r="B25" s="313">
        <f t="shared" si="1"/>
        <v>1526</v>
      </c>
      <c r="C25" s="314">
        <f t="shared" si="1"/>
        <v>823.9</v>
      </c>
      <c r="D25" s="314">
        <f t="shared" si="1"/>
        <v>460.8</v>
      </c>
      <c r="E25" s="315">
        <f t="shared" si="1"/>
        <v>241.3</v>
      </c>
      <c r="F25" s="316">
        <f aca="true" t="shared" si="2" ref="F25:F52">G25+H25+I25</f>
        <v>426</v>
      </c>
      <c r="G25" s="317">
        <v>276.9</v>
      </c>
      <c r="H25" s="317">
        <v>127.8</v>
      </c>
      <c r="I25" s="318">
        <v>21.3</v>
      </c>
      <c r="J25" s="322">
        <v>300</v>
      </c>
      <c r="K25" s="323">
        <v>171</v>
      </c>
      <c r="L25" s="323">
        <v>69</v>
      </c>
      <c r="M25" s="324">
        <v>60</v>
      </c>
      <c r="N25" s="319">
        <v>300</v>
      </c>
      <c r="O25" s="317">
        <v>141</v>
      </c>
      <c r="P25" s="317">
        <v>99</v>
      </c>
      <c r="Q25" s="318">
        <v>60</v>
      </c>
      <c r="R25" s="322">
        <v>250</v>
      </c>
      <c r="S25" s="317">
        <v>117.5</v>
      </c>
      <c r="T25" s="317">
        <v>82.5</v>
      </c>
      <c r="U25" s="318">
        <v>50</v>
      </c>
      <c r="V25" s="322">
        <v>250</v>
      </c>
      <c r="W25" s="317">
        <v>117.5</v>
      </c>
      <c r="X25" s="317">
        <v>82.5</v>
      </c>
      <c r="Y25" s="318">
        <v>50</v>
      </c>
    </row>
    <row r="26" spans="1:25" ht="12.75">
      <c r="A26" s="312" t="s">
        <v>132</v>
      </c>
      <c r="B26" s="313">
        <f t="shared" si="1"/>
        <v>9652</v>
      </c>
      <c r="C26" s="314">
        <f t="shared" si="1"/>
        <v>5337</v>
      </c>
      <c r="D26" s="314">
        <f t="shared" si="1"/>
        <v>2640</v>
      </c>
      <c r="E26" s="315">
        <f t="shared" si="1"/>
        <v>1675</v>
      </c>
      <c r="F26" s="316">
        <f t="shared" si="2"/>
        <v>1652</v>
      </c>
      <c r="G26" s="317">
        <v>1427</v>
      </c>
      <c r="H26" s="317">
        <v>150</v>
      </c>
      <c r="I26" s="318">
        <v>75</v>
      </c>
      <c r="J26" s="322">
        <v>1500</v>
      </c>
      <c r="K26" s="323">
        <v>855</v>
      </c>
      <c r="L26" s="323">
        <v>345</v>
      </c>
      <c r="M26" s="324">
        <v>300</v>
      </c>
      <c r="N26" s="319">
        <v>2200</v>
      </c>
      <c r="O26" s="317">
        <v>1034</v>
      </c>
      <c r="P26" s="317">
        <v>726</v>
      </c>
      <c r="Q26" s="318">
        <v>440</v>
      </c>
      <c r="R26" s="322">
        <v>2800</v>
      </c>
      <c r="S26" s="317">
        <v>1316</v>
      </c>
      <c r="T26" s="317">
        <v>924</v>
      </c>
      <c r="U26" s="318">
        <v>560</v>
      </c>
      <c r="V26" s="322">
        <v>1500</v>
      </c>
      <c r="W26" s="317">
        <v>705</v>
      </c>
      <c r="X26" s="317">
        <v>495</v>
      </c>
      <c r="Y26" s="318">
        <v>300</v>
      </c>
    </row>
    <row r="27" spans="1:25" ht="12.75">
      <c r="A27" s="312" t="s">
        <v>133</v>
      </c>
      <c r="B27" s="313">
        <f t="shared" si="1"/>
        <v>18106.5</v>
      </c>
      <c r="C27" s="314">
        <f t="shared" si="1"/>
        <v>9888.2</v>
      </c>
      <c r="D27" s="314">
        <f t="shared" si="1"/>
        <v>4818.3</v>
      </c>
      <c r="E27" s="315">
        <f t="shared" si="1"/>
        <v>3400</v>
      </c>
      <c r="F27" s="316">
        <f t="shared" si="2"/>
        <v>2106.5</v>
      </c>
      <c r="G27" s="317">
        <v>1733.2</v>
      </c>
      <c r="H27" s="317">
        <v>173.3</v>
      </c>
      <c r="I27" s="318">
        <v>200</v>
      </c>
      <c r="J27" s="322">
        <v>6350</v>
      </c>
      <c r="K27" s="323">
        <v>3619.5</v>
      </c>
      <c r="L27" s="323">
        <v>1460.5</v>
      </c>
      <c r="M27" s="324">
        <v>1270</v>
      </c>
      <c r="N27" s="319">
        <v>3250</v>
      </c>
      <c r="O27" s="317">
        <v>1527.5</v>
      </c>
      <c r="P27" s="317">
        <v>1072.5</v>
      </c>
      <c r="Q27" s="318">
        <v>650</v>
      </c>
      <c r="R27" s="322">
        <v>2600</v>
      </c>
      <c r="S27" s="317">
        <v>1222</v>
      </c>
      <c r="T27" s="317">
        <v>858</v>
      </c>
      <c r="U27" s="318">
        <v>520</v>
      </c>
      <c r="V27" s="322">
        <v>3800</v>
      </c>
      <c r="W27" s="317">
        <v>1786</v>
      </c>
      <c r="X27" s="317">
        <v>1254</v>
      </c>
      <c r="Y27" s="318">
        <v>760</v>
      </c>
    </row>
    <row r="28" spans="1:25" ht="12.75">
      <c r="A28" s="327" t="s">
        <v>134</v>
      </c>
      <c r="B28" s="313">
        <f t="shared" si="1"/>
        <v>638.1</v>
      </c>
      <c r="C28" s="314">
        <f t="shared" si="1"/>
        <v>325.70000000000005</v>
      </c>
      <c r="D28" s="314">
        <f t="shared" si="1"/>
        <v>188.7</v>
      </c>
      <c r="E28" s="315">
        <f t="shared" si="1"/>
        <v>123.7</v>
      </c>
      <c r="F28" s="316">
        <f t="shared" si="2"/>
        <v>84.6</v>
      </c>
      <c r="G28" s="317">
        <v>56.6</v>
      </c>
      <c r="H28" s="317">
        <v>15</v>
      </c>
      <c r="I28" s="318">
        <v>13</v>
      </c>
      <c r="J28" s="322">
        <v>90</v>
      </c>
      <c r="K28" s="323">
        <v>51.3</v>
      </c>
      <c r="L28" s="323">
        <v>20.7</v>
      </c>
      <c r="M28" s="324">
        <v>18</v>
      </c>
      <c r="N28" s="319">
        <v>210</v>
      </c>
      <c r="O28" s="317">
        <v>98.7</v>
      </c>
      <c r="P28" s="317">
        <v>69.3</v>
      </c>
      <c r="Q28" s="318">
        <v>42</v>
      </c>
      <c r="R28" s="322">
        <v>153.5</v>
      </c>
      <c r="S28" s="317">
        <v>72.1</v>
      </c>
      <c r="T28" s="317">
        <v>50.7</v>
      </c>
      <c r="U28" s="318">
        <v>30.7</v>
      </c>
      <c r="V28" s="322">
        <v>100</v>
      </c>
      <c r="W28" s="317">
        <v>47</v>
      </c>
      <c r="X28" s="317">
        <v>33</v>
      </c>
      <c r="Y28" s="318">
        <v>20</v>
      </c>
    </row>
    <row r="29" spans="1:25" ht="12.75">
      <c r="A29" s="327" t="s">
        <v>135</v>
      </c>
      <c r="B29" s="313">
        <f t="shared" si="1"/>
        <v>1823.8</v>
      </c>
      <c r="C29" s="314">
        <f t="shared" si="1"/>
        <v>971.5</v>
      </c>
      <c r="D29" s="314">
        <f t="shared" si="1"/>
        <v>529.3</v>
      </c>
      <c r="E29" s="315">
        <f t="shared" si="1"/>
        <v>323</v>
      </c>
      <c r="F29" s="316">
        <f t="shared" si="2"/>
        <v>218.79999999999998</v>
      </c>
      <c r="G29" s="317">
        <v>197.1</v>
      </c>
      <c r="H29" s="317">
        <v>19.7</v>
      </c>
      <c r="I29" s="318">
        <v>2</v>
      </c>
      <c r="J29" s="322">
        <v>200</v>
      </c>
      <c r="K29" s="323">
        <v>114</v>
      </c>
      <c r="L29" s="323">
        <v>46</v>
      </c>
      <c r="M29" s="324">
        <v>40</v>
      </c>
      <c r="N29" s="319">
        <v>200</v>
      </c>
      <c r="O29" s="317">
        <v>94</v>
      </c>
      <c r="P29" s="317">
        <v>66</v>
      </c>
      <c r="Q29" s="318">
        <v>40</v>
      </c>
      <c r="R29" s="322">
        <v>1005</v>
      </c>
      <c r="S29" s="317">
        <v>472.4</v>
      </c>
      <c r="T29" s="317">
        <v>331.6</v>
      </c>
      <c r="U29" s="318">
        <v>201</v>
      </c>
      <c r="V29" s="322">
        <v>200</v>
      </c>
      <c r="W29" s="317">
        <v>94</v>
      </c>
      <c r="X29" s="317">
        <v>66</v>
      </c>
      <c r="Y29" s="318">
        <v>40</v>
      </c>
    </row>
    <row r="30" spans="1:25" ht="12.75">
      <c r="A30" s="327" t="s">
        <v>136</v>
      </c>
      <c r="B30" s="313">
        <f t="shared" si="1"/>
        <v>4059.7999999999997</v>
      </c>
      <c r="C30" s="314">
        <f t="shared" si="1"/>
        <v>2165.2</v>
      </c>
      <c r="D30" s="314">
        <f t="shared" si="1"/>
        <v>1171.2</v>
      </c>
      <c r="E30" s="315">
        <f t="shared" si="1"/>
        <v>723.4000000000001</v>
      </c>
      <c r="F30" s="316">
        <f t="shared" si="2"/>
        <v>565.7</v>
      </c>
      <c r="G30" s="317">
        <v>491.9</v>
      </c>
      <c r="H30" s="317">
        <v>49.2</v>
      </c>
      <c r="I30" s="318">
        <v>24.6</v>
      </c>
      <c r="J30" s="322">
        <v>310</v>
      </c>
      <c r="K30" s="323">
        <v>176.7</v>
      </c>
      <c r="L30" s="323">
        <v>71.3</v>
      </c>
      <c r="M30" s="324">
        <v>62</v>
      </c>
      <c r="N30" s="319">
        <v>1276.5</v>
      </c>
      <c r="O30" s="317">
        <v>600</v>
      </c>
      <c r="P30" s="317">
        <v>421.2</v>
      </c>
      <c r="Q30" s="318">
        <v>255.3</v>
      </c>
      <c r="R30" s="322">
        <v>1236.6</v>
      </c>
      <c r="S30" s="317">
        <v>581.2</v>
      </c>
      <c r="T30" s="317">
        <v>408.1</v>
      </c>
      <c r="U30" s="318">
        <v>247.3</v>
      </c>
      <c r="V30" s="322">
        <v>671</v>
      </c>
      <c r="W30" s="317">
        <v>315.4</v>
      </c>
      <c r="X30" s="317">
        <v>221.4</v>
      </c>
      <c r="Y30" s="318">
        <v>134.2</v>
      </c>
    </row>
    <row r="31" spans="1:25" ht="12.75">
      <c r="A31" s="327" t="s">
        <v>137</v>
      </c>
      <c r="B31" s="313">
        <f t="shared" si="1"/>
        <v>2594.7</v>
      </c>
      <c r="C31" s="314">
        <f t="shared" si="1"/>
        <v>1389.8999999999999</v>
      </c>
      <c r="D31" s="314">
        <f t="shared" si="1"/>
        <v>722.6</v>
      </c>
      <c r="E31" s="315">
        <f t="shared" si="1"/>
        <v>482.2</v>
      </c>
      <c r="F31" s="316">
        <f>G31+H31+I31</f>
        <v>314.7</v>
      </c>
      <c r="G31" s="317">
        <v>262.3</v>
      </c>
      <c r="H31" s="317">
        <v>26.2</v>
      </c>
      <c r="I31" s="318">
        <v>26.2</v>
      </c>
      <c r="J31" s="322">
        <v>560</v>
      </c>
      <c r="K31" s="323">
        <v>319.2</v>
      </c>
      <c r="L31" s="323">
        <v>128.8</v>
      </c>
      <c r="M31" s="324">
        <v>112</v>
      </c>
      <c r="N31" s="319">
        <v>800</v>
      </c>
      <c r="O31" s="317">
        <v>376</v>
      </c>
      <c r="P31" s="317">
        <v>264</v>
      </c>
      <c r="Q31" s="318">
        <v>160</v>
      </c>
      <c r="R31" s="322">
        <v>690</v>
      </c>
      <c r="S31" s="317">
        <v>324.3</v>
      </c>
      <c r="T31" s="317">
        <v>227.7</v>
      </c>
      <c r="U31" s="318">
        <v>138</v>
      </c>
      <c r="V31" s="322">
        <v>230</v>
      </c>
      <c r="W31" s="317">
        <v>108.1</v>
      </c>
      <c r="X31" s="317">
        <v>75.9</v>
      </c>
      <c r="Y31" s="318">
        <v>46</v>
      </c>
    </row>
    <row r="32" spans="1:25" ht="12.75">
      <c r="A32" s="327" t="s">
        <v>138</v>
      </c>
      <c r="B32" s="313">
        <f t="shared" si="1"/>
        <v>3312.5</v>
      </c>
      <c r="C32" s="314">
        <f t="shared" si="1"/>
        <v>1801</v>
      </c>
      <c r="D32" s="314">
        <f t="shared" si="1"/>
        <v>908.3000000000001</v>
      </c>
      <c r="E32" s="315">
        <f t="shared" si="1"/>
        <v>603.2</v>
      </c>
      <c r="F32" s="316">
        <f>G32+H32+I32</f>
        <v>341.7</v>
      </c>
      <c r="G32" s="317">
        <v>302.7</v>
      </c>
      <c r="H32" s="317">
        <v>30</v>
      </c>
      <c r="I32" s="318">
        <v>9</v>
      </c>
      <c r="J32" s="322">
        <v>1020</v>
      </c>
      <c r="K32" s="323">
        <v>581.4</v>
      </c>
      <c r="L32" s="323">
        <v>234.6</v>
      </c>
      <c r="M32" s="324">
        <v>204</v>
      </c>
      <c r="N32" s="319">
        <v>880.8</v>
      </c>
      <c r="O32" s="317">
        <v>414</v>
      </c>
      <c r="P32" s="317">
        <v>290.6</v>
      </c>
      <c r="Q32" s="318">
        <v>176.2</v>
      </c>
      <c r="R32" s="322">
        <v>470</v>
      </c>
      <c r="S32" s="317">
        <v>220.9</v>
      </c>
      <c r="T32" s="317">
        <v>155.1</v>
      </c>
      <c r="U32" s="318">
        <v>94</v>
      </c>
      <c r="V32" s="322">
        <v>600</v>
      </c>
      <c r="W32" s="317">
        <v>282</v>
      </c>
      <c r="X32" s="317">
        <v>198</v>
      </c>
      <c r="Y32" s="318">
        <v>120</v>
      </c>
    </row>
    <row r="33" spans="1:25" ht="12.75">
      <c r="A33" s="327" t="s">
        <v>139</v>
      </c>
      <c r="B33" s="313">
        <f t="shared" si="1"/>
        <v>3546.3</v>
      </c>
      <c r="C33" s="314">
        <f t="shared" si="1"/>
        <v>1793.4</v>
      </c>
      <c r="D33" s="314">
        <f t="shared" si="1"/>
        <v>1086.9</v>
      </c>
      <c r="E33" s="315">
        <f t="shared" si="1"/>
        <v>666</v>
      </c>
      <c r="F33" s="316">
        <f>G33+H33+I33</f>
        <v>716.3</v>
      </c>
      <c r="G33" s="317">
        <v>376.3</v>
      </c>
      <c r="H33" s="317">
        <v>240</v>
      </c>
      <c r="I33" s="318">
        <v>100</v>
      </c>
      <c r="J33" s="322">
        <v>870</v>
      </c>
      <c r="K33" s="323">
        <v>495.9</v>
      </c>
      <c r="L33" s="323">
        <v>200.1</v>
      </c>
      <c r="M33" s="324">
        <v>174</v>
      </c>
      <c r="N33" s="319">
        <v>860</v>
      </c>
      <c r="O33" s="317">
        <v>404.2</v>
      </c>
      <c r="P33" s="317">
        <v>283.8</v>
      </c>
      <c r="Q33" s="318">
        <v>172</v>
      </c>
      <c r="R33" s="322">
        <v>550</v>
      </c>
      <c r="S33" s="317">
        <v>258.5</v>
      </c>
      <c r="T33" s="317">
        <v>181.5</v>
      </c>
      <c r="U33" s="318">
        <v>110</v>
      </c>
      <c r="V33" s="322">
        <v>550</v>
      </c>
      <c r="W33" s="317">
        <v>258.5</v>
      </c>
      <c r="X33" s="317">
        <v>181.5</v>
      </c>
      <c r="Y33" s="318">
        <v>110</v>
      </c>
    </row>
    <row r="34" spans="1:25" ht="12.75">
      <c r="A34" s="327" t="s">
        <v>140</v>
      </c>
      <c r="B34" s="313">
        <f t="shared" si="1"/>
        <v>1568</v>
      </c>
      <c r="C34" s="314">
        <f t="shared" si="1"/>
        <v>868.8</v>
      </c>
      <c r="D34" s="314">
        <f t="shared" si="1"/>
        <v>425.8</v>
      </c>
      <c r="E34" s="315">
        <f t="shared" si="1"/>
        <v>273.4</v>
      </c>
      <c r="F34" s="316">
        <f t="shared" si="2"/>
        <v>268</v>
      </c>
      <c r="G34" s="317">
        <v>227.8</v>
      </c>
      <c r="H34" s="317">
        <v>26.8</v>
      </c>
      <c r="I34" s="318">
        <v>13.4</v>
      </c>
      <c r="J34" s="322">
        <v>300</v>
      </c>
      <c r="K34" s="323">
        <v>171</v>
      </c>
      <c r="L34" s="323">
        <v>69</v>
      </c>
      <c r="M34" s="324">
        <v>60</v>
      </c>
      <c r="N34" s="319">
        <v>300</v>
      </c>
      <c r="O34" s="317">
        <v>141</v>
      </c>
      <c r="P34" s="317">
        <v>99</v>
      </c>
      <c r="Q34" s="318">
        <v>60</v>
      </c>
      <c r="R34" s="322">
        <v>350</v>
      </c>
      <c r="S34" s="317">
        <v>164.5</v>
      </c>
      <c r="T34" s="317">
        <v>115.5</v>
      </c>
      <c r="U34" s="318">
        <v>70</v>
      </c>
      <c r="V34" s="322">
        <v>350</v>
      </c>
      <c r="W34" s="317">
        <v>164.5</v>
      </c>
      <c r="X34" s="317">
        <v>115.5</v>
      </c>
      <c r="Y34" s="318">
        <v>70</v>
      </c>
    </row>
    <row r="35" spans="1:25" ht="12.75">
      <c r="A35" s="327" t="s">
        <v>141</v>
      </c>
      <c r="B35" s="313">
        <f t="shared" si="1"/>
        <v>1659.4</v>
      </c>
      <c r="C35" s="314">
        <f t="shared" si="1"/>
        <v>882.7</v>
      </c>
      <c r="D35" s="314">
        <f t="shared" si="1"/>
        <v>471.2</v>
      </c>
      <c r="E35" s="315">
        <f t="shared" si="1"/>
        <v>305.5</v>
      </c>
      <c r="F35" s="316">
        <f t="shared" si="2"/>
        <v>158.8</v>
      </c>
      <c r="G35" s="317">
        <v>127.4</v>
      </c>
      <c r="H35" s="317">
        <v>26</v>
      </c>
      <c r="I35" s="318">
        <v>5.4</v>
      </c>
      <c r="J35" s="322">
        <v>500</v>
      </c>
      <c r="K35" s="323">
        <v>285</v>
      </c>
      <c r="L35" s="323">
        <v>115</v>
      </c>
      <c r="M35" s="324">
        <v>100</v>
      </c>
      <c r="N35" s="319">
        <v>500</v>
      </c>
      <c r="O35" s="317">
        <v>235</v>
      </c>
      <c r="P35" s="317">
        <v>165</v>
      </c>
      <c r="Q35" s="318">
        <v>100</v>
      </c>
      <c r="R35" s="322">
        <v>500.6</v>
      </c>
      <c r="S35" s="317">
        <v>235.3</v>
      </c>
      <c r="T35" s="317">
        <v>165.2</v>
      </c>
      <c r="U35" s="318">
        <v>100.1</v>
      </c>
      <c r="V35" s="322"/>
      <c r="W35" s="317"/>
      <c r="X35" s="317"/>
      <c r="Y35" s="318"/>
    </row>
    <row r="36" spans="1:25" ht="12.75">
      <c r="A36" s="327" t="s">
        <v>142</v>
      </c>
      <c r="B36" s="313">
        <f t="shared" si="1"/>
        <v>2733.6</v>
      </c>
      <c r="C36" s="314">
        <f t="shared" si="1"/>
        <v>1732.5</v>
      </c>
      <c r="D36" s="314">
        <f t="shared" si="1"/>
        <v>551.1</v>
      </c>
      <c r="E36" s="315">
        <f t="shared" si="1"/>
        <v>450</v>
      </c>
      <c r="F36" s="316">
        <f>G36+H36+I36</f>
        <v>623.6</v>
      </c>
      <c r="G36" s="317">
        <v>567.2</v>
      </c>
      <c r="H36" s="317">
        <v>28.4</v>
      </c>
      <c r="I36" s="318">
        <v>28</v>
      </c>
      <c r="J36" s="322">
        <v>400</v>
      </c>
      <c r="K36" s="317">
        <v>265.6</v>
      </c>
      <c r="L36" s="317">
        <v>54.4</v>
      </c>
      <c r="M36" s="318">
        <v>80</v>
      </c>
      <c r="N36" s="319">
        <v>590</v>
      </c>
      <c r="O36" s="317">
        <v>315.7</v>
      </c>
      <c r="P36" s="317">
        <v>156.3</v>
      </c>
      <c r="Q36" s="318">
        <v>118</v>
      </c>
      <c r="R36" s="322">
        <v>600</v>
      </c>
      <c r="S36" s="317">
        <v>298</v>
      </c>
      <c r="T36" s="317">
        <v>182</v>
      </c>
      <c r="U36" s="318">
        <v>120</v>
      </c>
      <c r="V36" s="322">
        <v>520</v>
      </c>
      <c r="W36" s="317">
        <v>286</v>
      </c>
      <c r="X36" s="317">
        <v>130</v>
      </c>
      <c r="Y36" s="318">
        <v>104</v>
      </c>
    </row>
    <row r="37" spans="1:25" ht="12.75">
      <c r="A37" s="327" t="s">
        <v>143</v>
      </c>
      <c r="B37" s="313">
        <f t="shared" si="1"/>
        <v>5951</v>
      </c>
      <c r="C37" s="314">
        <f t="shared" si="1"/>
        <v>3452.4</v>
      </c>
      <c r="D37" s="314">
        <f t="shared" si="1"/>
        <v>1335.6999999999998</v>
      </c>
      <c r="E37" s="315">
        <f t="shared" si="1"/>
        <v>1162.9</v>
      </c>
      <c r="F37" s="316">
        <f>G37+H37+I37</f>
        <v>716.6</v>
      </c>
      <c r="G37" s="317">
        <v>550.1</v>
      </c>
      <c r="H37" s="317">
        <v>50.5</v>
      </c>
      <c r="I37" s="318">
        <v>116</v>
      </c>
      <c r="J37" s="322">
        <v>207.9</v>
      </c>
      <c r="K37" s="317">
        <v>138</v>
      </c>
      <c r="L37" s="317">
        <v>28.3</v>
      </c>
      <c r="M37" s="318">
        <v>41.6</v>
      </c>
      <c r="N37" s="319">
        <v>1965.5</v>
      </c>
      <c r="O37" s="317">
        <v>1081</v>
      </c>
      <c r="P37" s="317">
        <v>491.4</v>
      </c>
      <c r="Q37" s="318">
        <v>393.1</v>
      </c>
      <c r="R37" s="322">
        <v>1796</v>
      </c>
      <c r="S37" s="317">
        <v>987.7</v>
      </c>
      <c r="T37" s="317">
        <v>449.1</v>
      </c>
      <c r="U37" s="318">
        <v>359.2</v>
      </c>
      <c r="V37" s="322">
        <v>1265</v>
      </c>
      <c r="W37" s="317">
        <v>695.6</v>
      </c>
      <c r="X37" s="317">
        <v>316.4</v>
      </c>
      <c r="Y37" s="318">
        <v>253</v>
      </c>
    </row>
    <row r="38" spans="1:25" ht="12.75">
      <c r="A38" s="327" t="s">
        <v>144</v>
      </c>
      <c r="B38" s="313">
        <f t="shared" si="1"/>
        <v>3379.5</v>
      </c>
      <c r="C38" s="314">
        <f t="shared" si="1"/>
        <v>2157.5</v>
      </c>
      <c r="D38" s="314">
        <f t="shared" si="1"/>
        <v>653.5</v>
      </c>
      <c r="E38" s="315">
        <f t="shared" si="1"/>
        <v>568.5</v>
      </c>
      <c r="F38" s="316">
        <f>G38+H38+I38</f>
        <v>537</v>
      </c>
      <c r="G38" s="317">
        <v>510.9</v>
      </c>
      <c r="H38" s="317">
        <v>26.1</v>
      </c>
      <c r="I38" s="318"/>
      <c r="J38" s="322">
        <v>730</v>
      </c>
      <c r="K38" s="317">
        <v>484.7</v>
      </c>
      <c r="L38" s="317">
        <v>99.3</v>
      </c>
      <c r="M38" s="318">
        <v>146</v>
      </c>
      <c r="N38" s="319">
        <v>730</v>
      </c>
      <c r="O38" s="317">
        <v>401.5</v>
      </c>
      <c r="P38" s="317">
        <v>182.5</v>
      </c>
      <c r="Q38" s="318">
        <v>146</v>
      </c>
      <c r="R38" s="322">
        <v>732.5</v>
      </c>
      <c r="S38" s="317">
        <v>402.9</v>
      </c>
      <c r="T38" s="317">
        <v>183.1</v>
      </c>
      <c r="U38" s="318">
        <v>146.5</v>
      </c>
      <c r="V38" s="322">
        <v>650</v>
      </c>
      <c r="W38" s="317">
        <v>357.5</v>
      </c>
      <c r="X38" s="317">
        <v>162.5</v>
      </c>
      <c r="Y38" s="318">
        <v>130</v>
      </c>
    </row>
    <row r="39" spans="1:25" ht="12.75">
      <c r="A39" s="327" t="s">
        <v>145</v>
      </c>
      <c r="B39" s="313">
        <f t="shared" si="1"/>
        <v>7585.299999999999</v>
      </c>
      <c r="C39" s="314">
        <f t="shared" si="1"/>
        <v>4684.3</v>
      </c>
      <c r="D39" s="314">
        <f t="shared" si="1"/>
        <v>1555.1</v>
      </c>
      <c r="E39" s="315">
        <f t="shared" si="1"/>
        <v>1345.9</v>
      </c>
      <c r="F39" s="316">
        <f t="shared" si="2"/>
        <v>1141.9</v>
      </c>
      <c r="G39" s="317">
        <v>970.5</v>
      </c>
      <c r="H39" s="317">
        <v>114.2</v>
      </c>
      <c r="I39" s="318">
        <v>57.2</v>
      </c>
      <c r="J39" s="322">
        <v>1490.9</v>
      </c>
      <c r="K39" s="317">
        <v>989.9</v>
      </c>
      <c r="L39" s="317">
        <v>202.8</v>
      </c>
      <c r="M39" s="318">
        <v>298.2</v>
      </c>
      <c r="N39" s="319">
        <v>2057.1</v>
      </c>
      <c r="O39" s="317">
        <v>1131.4</v>
      </c>
      <c r="P39" s="317">
        <v>514.3</v>
      </c>
      <c r="Q39" s="318">
        <v>411.4</v>
      </c>
      <c r="R39" s="322">
        <v>1645.4</v>
      </c>
      <c r="S39" s="317">
        <v>905</v>
      </c>
      <c r="T39" s="317">
        <v>411.3</v>
      </c>
      <c r="U39" s="318">
        <v>329.1</v>
      </c>
      <c r="V39" s="322">
        <v>1250</v>
      </c>
      <c r="W39" s="317">
        <v>687.5</v>
      </c>
      <c r="X39" s="317">
        <v>312.5</v>
      </c>
      <c r="Y39" s="318">
        <v>250</v>
      </c>
    </row>
    <row r="40" spans="1:25" ht="12.75">
      <c r="A40" s="327" t="s">
        <v>146</v>
      </c>
      <c r="B40" s="313">
        <f t="shared" si="1"/>
        <v>3031.3</v>
      </c>
      <c r="C40" s="314">
        <f t="shared" si="1"/>
        <v>1862.8</v>
      </c>
      <c r="D40" s="314">
        <f t="shared" si="1"/>
        <v>633.6</v>
      </c>
      <c r="E40" s="315">
        <f t="shared" si="1"/>
        <v>534.9</v>
      </c>
      <c r="F40" s="316">
        <f t="shared" si="2"/>
        <v>356.8</v>
      </c>
      <c r="G40" s="317">
        <v>326.8</v>
      </c>
      <c r="H40" s="317">
        <v>30</v>
      </c>
      <c r="I40" s="318"/>
      <c r="J40" s="322">
        <v>570</v>
      </c>
      <c r="K40" s="317">
        <v>378.5</v>
      </c>
      <c r="L40" s="317">
        <v>77.5</v>
      </c>
      <c r="M40" s="318">
        <v>114</v>
      </c>
      <c r="N40" s="319">
        <v>850</v>
      </c>
      <c r="O40" s="317">
        <v>467.5</v>
      </c>
      <c r="P40" s="317">
        <v>212.5</v>
      </c>
      <c r="Q40" s="318">
        <v>170</v>
      </c>
      <c r="R40" s="322">
        <v>904.5</v>
      </c>
      <c r="S40" s="317">
        <v>497.5</v>
      </c>
      <c r="T40" s="317">
        <v>226.1</v>
      </c>
      <c r="U40" s="318">
        <v>180.9</v>
      </c>
      <c r="V40" s="322">
        <v>350</v>
      </c>
      <c r="W40" s="317">
        <v>192.5</v>
      </c>
      <c r="X40" s="317">
        <v>87.5</v>
      </c>
      <c r="Y40" s="318">
        <v>70</v>
      </c>
    </row>
    <row r="41" spans="1:25" ht="12.75">
      <c r="A41" s="327" t="s">
        <v>147</v>
      </c>
      <c r="B41" s="313">
        <f t="shared" si="1"/>
        <v>1880.2</v>
      </c>
      <c r="C41" s="314">
        <f t="shared" si="1"/>
        <v>1199</v>
      </c>
      <c r="D41" s="314">
        <f t="shared" si="1"/>
        <v>347.09999999999997</v>
      </c>
      <c r="E41" s="315">
        <f t="shared" si="1"/>
        <v>334.1</v>
      </c>
      <c r="F41" s="316">
        <f t="shared" si="2"/>
        <v>225</v>
      </c>
      <c r="G41" s="317">
        <v>211.3</v>
      </c>
      <c r="H41" s="317">
        <v>10.6</v>
      </c>
      <c r="I41" s="318">
        <v>3.1</v>
      </c>
      <c r="J41" s="322">
        <v>678</v>
      </c>
      <c r="K41" s="317">
        <v>450.2</v>
      </c>
      <c r="L41" s="317">
        <v>92.2</v>
      </c>
      <c r="M41" s="318">
        <v>135.6</v>
      </c>
      <c r="N41" s="319">
        <v>332.2</v>
      </c>
      <c r="O41" s="317">
        <v>182.7</v>
      </c>
      <c r="P41" s="317">
        <v>83.1</v>
      </c>
      <c r="Q41" s="318">
        <v>66.4</v>
      </c>
      <c r="R41" s="322">
        <v>445</v>
      </c>
      <c r="S41" s="317">
        <v>244.8</v>
      </c>
      <c r="T41" s="317">
        <v>111.2</v>
      </c>
      <c r="U41" s="318">
        <v>89</v>
      </c>
      <c r="V41" s="322">
        <v>200</v>
      </c>
      <c r="W41" s="317">
        <v>110</v>
      </c>
      <c r="X41" s="317">
        <v>50</v>
      </c>
      <c r="Y41" s="318">
        <v>40</v>
      </c>
    </row>
    <row r="42" spans="1:25" ht="12.75">
      <c r="A42" s="327" t="s">
        <v>148</v>
      </c>
      <c r="B42" s="313">
        <f t="shared" si="1"/>
        <v>1282</v>
      </c>
      <c r="C42" s="314">
        <f t="shared" si="1"/>
        <v>828.7</v>
      </c>
      <c r="D42" s="314">
        <f t="shared" si="1"/>
        <v>243.3</v>
      </c>
      <c r="E42" s="315">
        <f t="shared" si="1"/>
        <v>210</v>
      </c>
      <c r="F42" s="316">
        <f t="shared" si="2"/>
        <v>232</v>
      </c>
      <c r="G42" s="317">
        <v>217</v>
      </c>
      <c r="H42" s="317">
        <v>15</v>
      </c>
      <c r="I42" s="318"/>
      <c r="J42" s="322">
        <v>300</v>
      </c>
      <c r="K42" s="317">
        <v>199.2</v>
      </c>
      <c r="L42" s="317">
        <v>40.8</v>
      </c>
      <c r="M42" s="318">
        <v>60</v>
      </c>
      <c r="N42" s="319">
        <v>250</v>
      </c>
      <c r="O42" s="317">
        <v>137.5</v>
      </c>
      <c r="P42" s="317">
        <v>62.5</v>
      </c>
      <c r="Q42" s="318">
        <v>50</v>
      </c>
      <c r="R42" s="322">
        <v>250</v>
      </c>
      <c r="S42" s="317">
        <v>137.5</v>
      </c>
      <c r="T42" s="317">
        <v>62.5</v>
      </c>
      <c r="U42" s="318">
        <v>50</v>
      </c>
      <c r="V42" s="322">
        <v>250</v>
      </c>
      <c r="W42" s="317">
        <v>137.5</v>
      </c>
      <c r="X42" s="317">
        <v>62.5</v>
      </c>
      <c r="Y42" s="318">
        <v>50</v>
      </c>
    </row>
    <row r="43" spans="1:25" ht="12.75">
      <c r="A43" s="327" t="s">
        <v>149</v>
      </c>
      <c r="B43" s="313">
        <f t="shared" si="1"/>
        <v>1632.1</v>
      </c>
      <c r="C43" s="314">
        <f t="shared" si="1"/>
        <v>965.6</v>
      </c>
      <c r="D43" s="314">
        <f t="shared" si="1"/>
        <v>431.5</v>
      </c>
      <c r="E43" s="315">
        <f t="shared" si="1"/>
        <v>235</v>
      </c>
      <c r="F43" s="316">
        <f t="shared" si="2"/>
        <v>632.1</v>
      </c>
      <c r="G43" s="317">
        <v>387.1</v>
      </c>
      <c r="H43" s="317">
        <v>210</v>
      </c>
      <c r="I43" s="318">
        <v>35</v>
      </c>
      <c r="J43" s="322">
        <v>250</v>
      </c>
      <c r="K43" s="317">
        <v>166</v>
      </c>
      <c r="L43" s="317">
        <v>34</v>
      </c>
      <c r="M43" s="318">
        <v>50</v>
      </c>
      <c r="N43" s="319">
        <v>250</v>
      </c>
      <c r="O43" s="317">
        <v>137.5</v>
      </c>
      <c r="P43" s="317">
        <v>62.5</v>
      </c>
      <c r="Q43" s="318">
        <v>50</v>
      </c>
      <c r="R43" s="322">
        <v>200</v>
      </c>
      <c r="S43" s="317">
        <v>110</v>
      </c>
      <c r="T43" s="317">
        <v>50</v>
      </c>
      <c r="U43" s="318">
        <v>40</v>
      </c>
      <c r="V43" s="322">
        <v>300</v>
      </c>
      <c r="W43" s="317">
        <v>165</v>
      </c>
      <c r="X43" s="317">
        <v>75</v>
      </c>
      <c r="Y43" s="318">
        <v>60</v>
      </c>
    </row>
    <row r="44" spans="1:25" ht="12.75">
      <c r="A44" s="327" t="s">
        <v>150</v>
      </c>
      <c r="B44" s="313">
        <f t="shared" si="1"/>
        <v>5709.4</v>
      </c>
      <c r="C44" s="314">
        <f t="shared" si="1"/>
        <v>3633.9</v>
      </c>
      <c r="D44" s="314">
        <f t="shared" si="1"/>
        <v>1131.5</v>
      </c>
      <c r="E44" s="315">
        <f t="shared" si="1"/>
        <v>944</v>
      </c>
      <c r="F44" s="316">
        <f>G44+H44+I44</f>
        <v>989.4</v>
      </c>
      <c r="G44" s="317">
        <v>944.4</v>
      </c>
      <c r="H44" s="317">
        <v>45</v>
      </c>
      <c r="I44" s="318"/>
      <c r="J44" s="322">
        <v>820</v>
      </c>
      <c r="K44" s="317">
        <v>544.5</v>
      </c>
      <c r="L44" s="317">
        <v>111.5</v>
      </c>
      <c r="M44" s="318">
        <v>164</v>
      </c>
      <c r="N44" s="319">
        <v>1350</v>
      </c>
      <c r="O44" s="317">
        <v>742.5</v>
      </c>
      <c r="P44" s="317">
        <v>337.5</v>
      </c>
      <c r="Q44" s="318">
        <v>270</v>
      </c>
      <c r="R44" s="322">
        <v>850</v>
      </c>
      <c r="S44" s="317">
        <v>467.5</v>
      </c>
      <c r="T44" s="317">
        <v>212.5</v>
      </c>
      <c r="U44" s="318">
        <v>170</v>
      </c>
      <c r="V44" s="322">
        <v>1700</v>
      </c>
      <c r="W44" s="317">
        <v>935</v>
      </c>
      <c r="X44" s="317">
        <v>425</v>
      </c>
      <c r="Y44" s="318">
        <v>340</v>
      </c>
    </row>
    <row r="45" spans="1:25" ht="12.75">
      <c r="A45" s="327" t="s">
        <v>151</v>
      </c>
      <c r="B45" s="313">
        <f t="shared" si="1"/>
        <v>3967.6</v>
      </c>
      <c r="C45" s="314">
        <f t="shared" si="1"/>
        <v>2187.8999999999996</v>
      </c>
      <c r="D45" s="314">
        <f t="shared" si="1"/>
        <v>781.2</v>
      </c>
      <c r="E45" s="315">
        <f t="shared" si="1"/>
        <v>998.5</v>
      </c>
      <c r="F45" s="316">
        <f t="shared" si="2"/>
        <v>819.8</v>
      </c>
      <c r="G45" s="317">
        <v>409.9</v>
      </c>
      <c r="H45" s="317">
        <v>41</v>
      </c>
      <c r="I45" s="318">
        <v>368.9</v>
      </c>
      <c r="J45" s="322">
        <v>410</v>
      </c>
      <c r="K45" s="317">
        <v>272.2</v>
      </c>
      <c r="L45" s="317">
        <v>55.8</v>
      </c>
      <c r="M45" s="318">
        <v>82</v>
      </c>
      <c r="N45" s="319">
        <v>707.8</v>
      </c>
      <c r="O45" s="317">
        <v>389.3</v>
      </c>
      <c r="P45" s="317">
        <v>176.9</v>
      </c>
      <c r="Q45" s="318">
        <v>141.6</v>
      </c>
      <c r="R45" s="322">
        <v>1080</v>
      </c>
      <c r="S45" s="317">
        <v>594</v>
      </c>
      <c r="T45" s="317">
        <v>270</v>
      </c>
      <c r="U45" s="318">
        <v>216</v>
      </c>
      <c r="V45" s="322">
        <v>950</v>
      </c>
      <c r="W45" s="317">
        <v>522.5</v>
      </c>
      <c r="X45" s="317">
        <v>237.5</v>
      </c>
      <c r="Y45" s="318">
        <v>190</v>
      </c>
    </row>
    <row r="46" spans="1:25" ht="12.75">
      <c r="A46" s="327" t="s">
        <v>152</v>
      </c>
      <c r="B46" s="313">
        <f t="shared" si="1"/>
        <v>1248.5</v>
      </c>
      <c r="C46" s="314">
        <f t="shared" si="1"/>
        <v>788.5</v>
      </c>
      <c r="D46" s="314">
        <f t="shared" si="1"/>
        <v>260</v>
      </c>
      <c r="E46" s="315">
        <f t="shared" si="1"/>
        <v>200</v>
      </c>
      <c r="F46" s="316">
        <f t="shared" si="2"/>
        <v>248.5</v>
      </c>
      <c r="G46" s="317">
        <v>238.5</v>
      </c>
      <c r="H46" s="317">
        <v>10</v>
      </c>
      <c r="I46" s="318"/>
      <c r="J46" s="322"/>
      <c r="K46" s="317"/>
      <c r="L46" s="317"/>
      <c r="M46" s="318"/>
      <c r="N46" s="319">
        <v>300</v>
      </c>
      <c r="O46" s="317">
        <v>165</v>
      </c>
      <c r="P46" s="317">
        <v>75</v>
      </c>
      <c r="Q46" s="318">
        <v>60</v>
      </c>
      <c r="R46" s="322">
        <v>350</v>
      </c>
      <c r="S46" s="317">
        <v>192.5</v>
      </c>
      <c r="T46" s="317">
        <v>87.5</v>
      </c>
      <c r="U46" s="318">
        <v>70</v>
      </c>
      <c r="V46" s="322">
        <v>350</v>
      </c>
      <c r="W46" s="317">
        <v>192.5</v>
      </c>
      <c r="X46" s="317">
        <v>87.5</v>
      </c>
      <c r="Y46" s="318">
        <v>70</v>
      </c>
    </row>
    <row r="47" spans="1:25" ht="12.75">
      <c r="A47" s="327" t="s">
        <v>153</v>
      </c>
      <c r="B47" s="313">
        <f t="shared" si="1"/>
        <v>2035.2</v>
      </c>
      <c r="C47" s="314">
        <f t="shared" si="1"/>
        <v>1292.5</v>
      </c>
      <c r="D47" s="314">
        <f t="shared" si="1"/>
        <v>389</v>
      </c>
      <c r="E47" s="315">
        <f t="shared" si="1"/>
        <v>353.7</v>
      </c>
      <c r="F47" s="316">
        <f t="shared" si="2"/>
        <v>335.2</v>
      </c>
      <c r="G47" s="317">
        <v>306.2</v>
      </c>
      <c r="H47" s="317">
        <v>15.3</v>
      </c>
      <c r="I47" s="318">
        <v>13.7</v>
      </c>
      <c r="J47" s="322">
        <v>450</v>
      </c>
      <c r="K47" s="317">
        <v>298.8</v>
      </c>
      <c r="L47" s="317">
        <v>61.2</v>
      </c>
      <c r="M47" s="318">
        <v>90</v>
      </c>
      <c r="N47" s="319">
        <v>400</v>
      </c>
      <c r="O47" s="317">
        <v>220</v>
      </c>
      <c r="P47" s="317">
        <v>100</v>
      </c>
      <c r="Q47" s="318">
        <v>80</v>
      </c>
      <c r="R47" s="322">
        <v>450</v>
      </c>
      <c r="S47" s="317">
        <v>247.5</v>
      </c>
      <c r="T47" s="317">
        <v>112.5</v>
      </c>
      <c r="U47" s="318">
        <v>90</v>
      </c>
      <c r="V47" s="322">
        <v>400</v>
      </c>
      <c r="W47" s="317">
        <v>220</v>
      </c>
      <c r="X47" s="317">
        <v>100</v>
      </c>
      <c r="Y47" s="318">
        <v>80</v>
      </c>
    </row>
    <row r="48" spans="1:25" ht="12.75">
      <c r="A48" s="327" t="s">
        <v>154</v>
      </c>
      <c r="B48" s="313">
        <f t="shared" si="1"/>
        <v>3851.1</v>
      </c>
      <c r="C48" s="314">
        <f t="shared" si="1"/>
        <v>2508.1000000000004</v>
      </c>
      <c r="D48" s="314">
        <f t="shared" si="1"/>
        <v>657.2</v>
      </c>
      <c r="E48" s="315">
        <f t="shared" si="1"/>
        <v>685.8</v>
      </c>
      <c r="F48" s="316">
        <f>G48+H48+I48</f>
        <v>422.1</v>
      </c>
      <c r="G48" s="317">
        <v>404.1</v>
      </c>
      <c r="H48" s="317">
        <v>18</v>
      </c>
      <c r="I48" s="318"/>
      <c r="J48" s="322">
        <v>1913</v>
      </c>
      <c r="K48" s="317">
        <v>1270.2</v>
      </c>
      <c r="L48" s="317">
        <v>260.2</v>
      </c>
      <c r="M48" s="318">
        <v>382.6</v>
      </c>
      <c r="N48" s="319">
        <v>956</v>
      </c>
      <c r="O48" s="317">
        <v>525.8</v>
      </c>
      <c r="P48" s="317">
        <v>239</v>
      </c>
      <c r="Q48" s="318">
        <v>191.2</v>
      </c>
      <c r="R48" s="322">
        <v>410</v>
      </c>
      <c r="S48" s="317">
        <v>225.5</v>
      </c>
      <c r="T48" s="317">
        <v>102.5</v>
      </c>
      <c r="U48" s="318">
        <v>82</v>
      </c>
      <c r="V48" s="322">
        <v>150</v>
      </c>
      <c r="W48" s="317">
        <v>82.5</v>
      </c>
      <c r="X48" s="317">
        <v>37.5</v>
      </c>
      <c r="Y48" s="318">
        <v>30</v>
      </c>
    </row>
    <row r="49" spans="1:25" ht="12.75">
      <c r="A49" s="327" t="s">
        <v>155</v>
      </c>
      <c r="B49" s="313">
        <f t="shared" si="1"/>
        <v>3967.6</v>
      </c>
      <c r="C49" s="314">
        <f t="shared" si="1"/>
        <v>2479.2</v>
      </c>
      <c r="D49" s="314">
        <f t="shared" si="1"/>
        <v>811.6999999999999</v>
      </c>
      <c r="E49" s="315">
        <f t="shared" si="1"/>
        <v>676.7</v>
      </c>
      <c r="F49" s="316">
        <f t="shared" si="2"/>
        <v>584.1</v>
      </c>
      <c r="G49" s="317">
        <v>584.1</v>
      </c>
      <c r="H49" s="317"/>
      <c r="I49" s="318"/>
      <c r="J49" s="322">
        <v>300</v>
      </c>
      <c r="K49" s="317">
        <v>199.2</v>
      </c>
      <c r="L49" s="317">
        <v>40.8</v>
      </c>
      <c r="M49" s="318">
        <v>60</v>
      </c>
      <c r="N49" s="319">
        <v>950</v>
      </c>
      <c r="O49" s="317">
        <v>522.5</v>
      </c>
      <c r="P49" s="317">
        <v>237.5</v>
      </c>
      <c r="Q49" s="318">
        <v>190</v>
      </c>
      <c r="R49" s="322">
        <v>950</v>
      </c>
      <c r="S49" s="317">
        <v>522.5</v>
      </c>
      <c r="T49" s="317">
        <v>237.5</v>
      </c>
      <c r="U49" s="318">
        <v>190</v>
      </c>
      <c r="V49" s="322">
        <v>1183.5</v>
      </c>
      <c r="W49" s="317">
        <v>650.9</v>
      </c>
      <c r="X49" s="317">
        <v>295.9</v>
      </c>
      <c r="Y49" s="318">
        <v>236.7</v>
      </c>
    </row>
    <row r="50" spans="1:25" ht="12.75">
      <c r="A50" s="327" t="s">
        <v>156</v>
      </c>
      <c r="B50" s="313">
        <f t="shared" si="1"/>
        <v>2148.8</v>
      </c>
      <c r="C50" s="314">
        <f t="shared" si="1"/>
        <v>1356</v>
      </c>
      <c r="D50" s="314">
        <f t="shared" si="1"/>
        <v>430</v>
      </c>
      <c r="E50" s="315">
        <f t="shared" si="1"/>
        <v>362.8</v>
      </c>
      <c r="F50" s="316">
        <f t="shared" si="2"/>
        <v>395.5</v>
      </c>
      <c r="G50" s="317">
        <v>360.5</v>
      </c>
      <c r="H50" s="317">
        <v>23</v>
      </c>
      <c r="I50" s="318">
        <v>12</v>
      </c>
      <c r="J50" s="322">
        <v>274.3</v>
      </c>
      <c r="K50" s="317">
        <v>182.1</v>
      </c>
      <c r="L50" s="317">
        <v>37.3</v>
      </c>
      <c r="M50" s="318">
        <v>54.9</v>
      </c>
      <c r="N50" s="319">
        <v>100</v>
      </c>
      <c r="O50" s="317">
        <v>55</v>
      </c>
      <c r="P50" s="317">
        <v>25</v>
      </c>
      <c r="Q50" s="318">
        <v>20</v>
      </c>
      <c r="R50" s="322">
        <v>793.3</v>
      </c>
      <c r="S50" s="317">
        <v>436.3</v>
      </c>
      <c r="T50" s="317">
        <v>198.3</v>
      </c>
      <c r="U50" s="318">
        <v>158.7</v>
      </c>
      <c r="V50" s="322">
        <v>585.7</v>
      </c>
      <c r="W50" s="317">
        <v>322.1</v>
      </c>
      <c r="X50" s="317">
        <v>146.4</v>
      </c>
      <c r="Y50" s="318">
        <v>117.2</v>
      </c>
    </row>
    <row r="51" spans="1:25" ht="12.75">
      <c r="A51" s="327" t="s">
        <v>157</v>
      </c>
      <c r="B51" s="313">
        <f t="shared" si="1"/>
        <v>2324.2</v>
      </c>
      <c r="C51" s="314">
        <f t="shared" si="1"/>
        <v>1476.3000000000002</v>
      </c>
      <c r="D51" s="314">
        <f t="shared" si="1"/>
        <v>431.7</v>
      </c>
      <c r="E51" s="315">
        <f t="shared" si="1"/>
        <v>416.2</v>
      </c>
      <c r="F51" s="316">
        <f t="shared" si="2"/>
        <v>246.2</v>
      </c>
      <c r="G51" s="317">
        <v>243.6</v>
      </c>
      <c r="H51" s="317">
        <v>2</v>
      </c>
      <c r="I51" s="318">
        <v>0.6</v>
      </c>
      <c r="J51" s="322">
        <v>788</v>
      </c>
      <c r="K51" s="317">
        <v>523.2</v>
      </c>
      <c r="L51" s="317">
        <v>107.2</v>
      </c>
      <c r="M51" s="318">
        <v>157.6</v>
      </c>
      <c r="N51" s="319">
        <v>450</v>
      </c>
      <c r="O51" s="317">
        <v>247.5</v>
      </c>
      <c r="P51" s="317">
        <v>112.5</v>
      </c>
      <c r="Q51" s="318">
        <v>90</v>
      </c>
      <c r="R51" s="322">
        <v>590</v>
      </c>
      <c r="S51" s="317">
        <v>324.5</v>
      </c>
      <c r="T51" s="317">
        <v>147.5</v>
      </c>
      <c r="U51" s="318">
        <v>118</v>
      </c>
      <c r="V51" s="322">
        <v>250</v>
      </c>
      <c r="W51" s="317">
        <v>137.5</v>
      </c>
      <c r="X51" s="317">
        <v>62.5</v>
      </c>
      <c r="Y51" s="318">
        <v>50</v>
      </c>
    </row>
    <row r="52" spans="1:25" ht="12.75">
      <c r="A52" s="327" t="s">
        <v>158</v>
      </c>
      <c r="B52" s="313">
        <f t="shared" si="1"/>
        <v>3253.7999999999997</v>
      </c>
      <c r="C52" s="314">
        <f t="shared" si="1"/>
        <v>2024.8</v>
      </c>
      <c r="D52" s="314">
        <f t="shared" si="1"/>
        <v>639.9</v>
      </c>
      <c r="E52" s="315">
        <f t="shared" si="1"/>
        <v>589.1</v>
      </c>
      <c r="F52" s="316">
        <f t="shared" si="2"/>
        <v>338.2</v>
      </c>
      <c r="G52" s="317">
        <v>316.4</v>
      </c>
      <c r="H52" s="317">
        <v>15.8</v>
      </c>
      <c r="I52" s="318">
        <v>6</v>
      </c>
      <c r="J52" s="322">
        <v>1130</v>
      </c>
      <c r="K52" s="317">
        <v>750.3</v>
      </c>
      <c r="L52" s="317">
        <v>153.7</v>
      </c>
      <c r="M52" s="318">
        <v>226</v>
      </c>
      <c r="N52" s="319">
        <v>1233</v>
      </c>
      <c r="O52" s="317">
        <v>678.2</v>
      </c>
      <c r="P52" s="317">
        <v>308.2</v>
      </c>
      <c r="Q52" s="318">
        <v>246.6</v>
      </c>
      <c r="R52" s="322">
        <v>252.6</v>
      </c>
      <c r="S52" s="317">
        <v>138.9</v>
      </c>
      <c r="T52" s="317">
        <v>63.2</v>
      </c>
      <c r="U52" s="318">
        <v>50.5</v>
      </c>
      <c r="V52" s="322">
        <v>300</v>
      </c>
      <c r="W52" s="317">
        <v>141</v>
      </c>
      <c r="X52" s="317">
        <v>99</v>
      </c>
      <c r="Y52" s="318">
        <v>60</v>
      </c>
    </row>
    <row r="53" spans="1:25" ht="25.5">
      <c r="A53" s="328" t="s">
        <v>109</v>
      </c>
      <c r="B53" s="313">
        <f t="shared" si="1"/>
        <v>92358.20000000001</v>
      </c>
      <c r="C53" s="314">
        <f t="shared" si="1"/>
        <v>66129.3</v>
      </c>
      <c r="D53" s="314">
        <f t="shared" si="1"/>
        <v>7101.8</v>
      </c>
      <c r="E53" s="315">
        <f t="shared" si="1"/>
        <v>19127.1</v>
      </c>
      <c r="F53" s="316">
        <f>G53+H53+I53</f>
        <v>21339.800000000003</v>
      </c>
      <c r="G53" s="317">
        <v>16416.4</v>
      </c>
      <c r="H53" s="317"/>
      <c r="I53" s="318">
        <v>4923.4</v>
      </c>
      <c r="J53" s="322">
        <v>17400</v>
      </c>
      <c r="K53" s="317">
        <v>12180</v>
      </c>
      <c r="L53" s="317">
        <v>1740</v>
      </c>
      <c r="M53" s="318">
        <v>3480</v>
      </c>
      <c r="N53" s="322">
        <v>18100</v>
      </c>
      <c r="O53" s="317">
        <v>12670</v>
      </c>
      <c r="P53" s="317">
        <v>1810</v>
      </c>
      <c r="Q53" s="318">
        <v>3620</v>
      </c>
      <c r="R53" s="322">
        <v>19818.4</v>
      </c>
      <c r="S53" s="317">
        <v>13872.9</v>
      </c>
      <c r="T53" s="317">
        <v>1981.8</v>
      </c>
      <c r="U53" s="318">
        <v>3963.7</v>
      </c>
      <c r="V53" s="322">
        <v>15700</v>
      </c>
      <c r="W53" s="317">
        <v>10990</v>
      </c>
      <c r="X53" s="317">
        <v>1570</v>
      </c>
      <c r="Y53" s="318">
        <v>3140</v>
      </c>
    </row>
    <row r="54" spans="1:25" ht="15">
      <c r="A54" s="329"/>
      <c r="B54" s="330"/>
      <c r="C54" s="331"/>
      <c r="D54" s="331"/>
      <c r="E54" s="332"/>
      <c r="F54" s="333"/>
      <c r="G54" s="334"/>
      <c r="H54" s="334"/>
      <c r="I54" s="335"/>
      <c r="J54" s="336"/>
      <c r="K54" s="337"/>
      <c r="L54" s="337"/>
      <c r="M54" s="338"/>
      <c r="N54" s="336"/>
      <c r="O54" s="337"/>
      <c r="P54" s="337"/>
      <c r="Q54" s="338"/>
      <c r="R54" s="336"/>
      <c r="S54" s="337"/>
      <c r="T54" s="337"/>
      <c r="U54" s="338"/>
      <c r="V54" s="336"/>
      <c r="W54" s="337"/>
      <c r="X54" s="337"/>
      <c r="Y54" s="338"/>
    </row>
    <row r="55" spans="1:130" s="416" customFormat="1" ht="12.75">
      <c r="A55" s="115" t="s">
        <v>160</v>
      </c>
      <c r="B55" s="314">
        <f>F55+J55+N55+R55+V55</f>
        <v>314501.2</v>
      </c>
      <c r="C55" s="314">
        <f>G55+K55+O55+S55+W55</f>
        <v>180310.00000000003</v>
      </c>
      <c r="D55" s="314">
        <f>H55+L55+P55+T55+X55</f>
        <v>65358.4</v>
      </c>
      <c r="E55" s="314">
        <f>I55+M55+Q55+U55+Y55</f>
        <v>68832.8</v>
      </c>
      <c r="F55" s="314">
        <f>SUM(F8:F54)</f>
        <v>59001.09999999999</v>
      </c>
      <c r="G55" s="314">
        <f aca="true" t="shared" si="3" ref="G55:Y55">SUM(G8:G54)</f>
        <v>37809.100000000006</v>
      </c>
      <c r="H55" s="314">
        <f t="shared" si="3"/>
        <v>3459.8</v>
      </c>
      <c r="I55" s="314">
        <f t="shared" si="3"/>
        <v>17732.200000000004</v>
      </c>
      <c r="J55" s="314">
        <f t="shared" si="3"/>
        <v>64155.40000000001</v>
      </c>
      <c r="K55" s="314">
        <f t="shared" si="3"/>
        <v>38997.70000000001</v>
      </c>
      <c r="L55" s="314">
        <f t="shared" si="3"/>
        <v>12326.199999999999</v>
      </c>
      <c r="M55" s="314">
        <f t="shared" si="3"/>
        <v>12831.500000000002</v>
      </c>
      <c r="N55" s="314">
        <f t="shared" si="3"/>
        <v>74114</v>
      </c>
      <c r="O55" s="314">
        <f t="shared" si="3"/>
        <v>39225.600000000006</v>
      </c>
      <c r="P55" s="314">
        <f t="shared" si="3"/>
        <v>20065.499999999996</v>
      </c>
      <c r="Q55" s="314">
        <f t="shared" si="3"/>
        <v>14822.900000000001</v>
      </c>
      <c r="R55" s="314">
        <f t="shared" si="3"/>
        <v>66114.7</v>
      </c>
      <c r="S55" s="314">
        <f t="shared" si="3"/>
        <v>36024</v>
      </c>
      <c r="T55" s="314">
        <f t="shared" si="3"/>
        <v>16867.700000000004</v>
      </c>
      <c r="U55" s="314">
        <f t="shared" si="3"/>
        <v>13223</v>
      </c>
      <c r="V55" s="314">
        <f t="shared" si="3"/>
        <v>51116</v>
      </c>
      <c r="W55" s="314">
        <f t="shared" si="3"/>
        <v>28253.6</v>
      </c>
      <c r="X55" s="314">
        <f t="shared" si="3"/>
        <v>12639.199999999999</v>
      </c>
      <c r="Y55" s="314">
        <f t="shared" si="3"/>
        <v>10223.2</v>
      </c>
      <c r="Z55" s="414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15"/>
      <c r="AO55" s="415"/>
      <c r="AP55" s="415"/>
      <c r="AQ55" s="415"/>
      <c r="AR55" s="415"/>
      <c r="AS55" s="415"/>
      <c r="AT55" s="415"/>
      <c r="AU55" s="415"/>
      <c r="AV55" s="415"/>
      <c r="AW55" s="415"/>
      <c r="AX55" s="415"/>
      <c r="AY55" s="415"/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5"/>
      <c r="BK55" s="415"/>
      <c r="BL55" s="415"/>
      <c r="BM55" s="415"/>
      <c r="BN55" s="415"/>
      <c r="BO55" s="415"/>
      <c r="BP55" s="415"/>
      <c r="BQ55" s="415"/>
      <c r="BR55" s="415"/>
      <c r="BS55" s="415"/>
      <c r="BT55" s="415"/>
      <c r="BU55" s="415"/>
      <c r="BV55" s="415"/>
      <c r="BW55" s="415"/>
      <c r="BX55" s="415"/>
      <c r="BY55" s="415"/>
      <c r="BZ55" s="415"/>
      <c r="CA55" s="415"/>
      <c r="CB55" s="415"/>
      <c r="CC55" s="415"/>
      <c r="CD55" s="415"/>
      <c r="CE55" s="415"/>
      <c r="CF55" s="415"/>
      <c r="CG55" s="415"/>
      <c r="CH55" s="415"/>
      <c r="CI55" s="415"/>
      <c r="CJ55" s="415"/>
      <c r="CK55" s="415"/>
      <c r="CL55" s="415"/>
      <c r="CM55" s="415"/>
      <c r="CN55" s="415"/>
      <c r="CO55" s="415"/>
      <c r="CP55" s="415"/>
      <c r="CQ55" s="415"/>
      <c r="CR55" s="415"/>
      <c r="CS55" s="415"/>
      <c r="CT55" s="415"/>
      <c r="CU55" s="415"/>
      <c r="CV55" s="415"/>
      <c r="CW55" s="415"/>
      <c r="CX55" s="415"/>
      <c r="CY55" s="415"/>
      <c r="CZ55" s="415"/>
      <c r="DA55" s="415"/>
      <c r="DB55" s="415"/>
      <c r="DC55" s="415"/>
      <c r="DD55" s="415"/>
      <c r="DE55" s="415"/>
      <c r="DF55" s="415"/>
      <c r="DG55" s="415"/>
      <c r="DH55" s="415"/>
      <c r="DI55" s="415"/>
      <c r="DJ55" s="415"/>
      <c r="DK55" s="415"/>
      <c r="DL55" s="415"/>
      <c r="DM55" s="415"/>
      <c r="DN55" s="415"/>
      <c r="DO55" s="415"/>
      <c r="DP55" s="415"/>
      <c r="DQ55" s="415"/>
      <c r="DR55" s="415"/>
      <c r="DS55" s="415"/>
      <c r="DT55" s="415"/>
      <c r="DU55" s="415"/>
      <c r="DV55" s="415"/>
      <c r="DW55" s="415"/>
      <c r="DX55" s="415"/>
      <c r="DY55" s="415"/>
      <c r="DZ55" s="415"/>
    </row>
    <row r="56" spans="1:25" ht="15">
      <c r="A56" s="411"/>
      <c r="B56" s="412"/>
      <c r="C56" s="412"/>
      <c r="D56" s="412"/>
      <c r="E56" s="412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</sheetData>
  <sheetProtection/>
  <mergeCells count="9">
    <mergeCell ref="A2:Y2"/>
    <mergeCell ref="A4:A6"/>
    <mergeCell ref="B4:Y4"/>
    <mergeCell ref="B5:E5"/>
    <mergeCell ref="F5:I5"/>
    <mergeCell ref="J5:M5"/>
    <mergeCell ref="N5:Q5"/>
    <mergeCell ref="R5:U5"/>
    <mergeCell ref="V5:Y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352"/>
  <sheetViews>
    <sheetView tabSelected="1" view="pageBreakPreview" zoomScale="60" zoomScalePageLayoutView="0" workbookViewId="0" topLeftCell="A244">
      <selection activeCell="Y3" sqref="Y3"/>
    </sheetView>
  </sheetViews>
  <sheetFormatPr defaultColWidth="9.140625" defaultRowHeight="12.75"/>
  <cols>
    <col min="1" max="1" width="23.28125" style="2" customWidth="1"/>
    <col min="2" max="2" width="9.28125" style="279" customWidth="1"/>
    <col min="3" max="3" width="10.57421875" style="53" customWidth="1"/>
    <col min="4" max="4" width="10.00390625" style="53" customWidth="1"/>
    <col min="5" max="5" width="9.421875" style="53" customWidth="1"/>
    <col min="6" max="6" width="9.140625" style="53" customWidth="1"/>
    <col min="7" max="7" width="9.421875" style="222" customWidth="1"/>
    <col min="8" max="8" width="10.421875" style="1" customWidth="1"/>
    <col min="9" max="9" width="8.8515625" style="1" customWidth="1"/>
    <col min="10" max="10" width="9.28125" style="1" customWidth="1"/>
    <col min="11" max="11" width="9.8515625" style="217" customWidth="1"/>
    <col min="12" max="12" width="10.140625" style="89" customWidth="1"/>
    <col min="13" max="13" width="8.8515625" style="89" customWidth="1"/>
    <col min="14" max="14" width="9.8515625" style="89" customWidth="1"/>
    <col min="15" max="15" width="9.28125" style="217" customWidth="1"/>
    <col min="16" max="16" width="9.8515625" style="89" customWidth="1"/>
    <col min="17" max="17" width="8.7109375" style="89" customWidth="1"/>
    <col min="18" max="18" width="9.57421875" style="89" customWidth="1"/>
    <col min="19" max="19" width="9.00390625" style="217" customWidth="1"/>
    <col min="20" max="20" width="10.00390625" style="89" customWidth="1"/>
    <col min="21" max="21" width="10.8515625" style="89" customWidth="1"/>
    <col min="22" max="22" width="9.28125" style="89" customWidth="1"/>
    <col min="23" max="23" width="8.7109375" style="217" customWidth="1"/>
    <col min="24" max="24" width="9.8515625" style="89" customWidth="1"/>
    <col min="25" max="26" width="8.8515625" style="89" customWidth="1"/>
    <col min="27" max="31" width="9.140625" style="46" customWidth="1"/>
  </cols>
  <sheetData>
    <row r="1" spans="25:26" ht="15">
      <c r="Y1" s="450" t="s">
        <v>207</v>
      </c>
      <c r="Z1" s="450"/>
    </row>
    <row r="4" spans="1:26" ht="22.5" customHeight="1">
      <c r="A4" s="439" t="s">
        <v>206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</row>
    <row r="5" spans="1:26" ht="18.75">
      <c r="A5" s="6"/>
      <c r="B5" s="224"/>
      <c r="C5" s="47"/>
      <c r="D5" s="47"/>
      <c r="E5" s="47"/>
      <c r="F5" s="47"/>
      <c r="G5" s="3"/>
      <c r="H5" s="4"/>
      <c r="I5" s="4"/>
      <c r="J5" s="4"/>
      <c r="K5" s="213"/>
      <c r="L5" s="447"/>
      <c r="M5" s="447"/>
      <c r="S5" s="5"/>
      <c r="T5" s="88"/>
      <c r="U5" s="88"/>
      <c r="V5" s="88"/>
      <c r="W5" s="5"/>
      <c r="X5" s="88"/>
      <c r="Y5" s="88"/>
      <c r="Z5" s="88"/>
    </row>
    <row r="6" spans="1:26" ht="15" customHeight="1">
      <c r="A6" s="441" t="s">
        <v>0</v>
      </c>
      <c r="B6" s="442" t="s">
        <v>1</v>
      </c>
      <c r="C6" s="452" t="s">
        <v>200</v>
      </c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</row>
    <row r="7" spans="1:26" ht="15" customHeight="1">
      <c r="A7" s="441"/>
      <c r="B7" s="443"/>
      <c r="C7" s="445" t="s">
        <v>203</v>
      </c>
      <c r="D7" s="445"/>
      <c r="E7" s="445"/>
      <c r="F7" s="445"/>
      <c r="G7" s="445" t="s">
        <v>195</v>
      </c>
      <c r="H7" s="445"/>
      <c r="I7" s="445"/>
      <c r="J7" s="445"/>
      <c r="K7" s="448" t="s">
        <v>196</v>
      </c>
      <c r="L7" s="448"/>
      <c r="M7" s="448"/>
      <c r="N7" s="449"/>
      <c r="O7" s="448" t="s">
        <v>197</v>
      </c>
      <c r="P7" s="448"/>
      <c r="Q7" s="448"/>
      <c r="R7" s="448"/>
      <c r="S7" s="448" t="s">
        <v>198</v>
      </c>
      <c r="T7" s="448"/>
      <c r="U7" s="448"/>
      <c r="V7" s="448"/>
      <c r="W7" s="448" t="s">
        <v>199</v>
      </c>
      <c r="X7" s="448"/>
      <c r="Y7" s="448"/>
      <c r="Z7" s="448"/>
    </row>
    <row r="8" spans="1:31" s="283" customFormat="1" ht="15" customHeight="1">
      <c r="A8" s="441"/>
      <c r="B8" s="443"/>
      <c r="C8" s="445" t="s">
        <v>204</v>
      </c>
      <c r="D8" s="446" t="s">
        <v>205</v>
      </c>
      <c r="E8" s="446"/>
      <c r="F8" s="446"/>
      <c r="G8" s="445" t="s">
        <v>204</v>
      </c>
      <c r="H8" s="446" t="s">
        <v>205</v>
      </c>
      <c r="I8" s="446"/>
      <c r="J8" s="446"/>
      <c r="K8" s="445" t="s">
        <v>204</v>
      </c>
      <c r="L8" s="446" t="s">
        <v>205</v>
      </c>
      <c r="M8" s="446"/>
      <c r="N8" s="446"/>
      <c r="O8" s="445" t="s">
        <v>204</v>
      </c>
      <c r="P8" s="446" t="s">
        <v>205</v>
      </c>
      <c r="Q8" s="446"/>
      <c r="R8" s="446"/>
      <c r="S8" s="445" t="s">
        <v>204</v>
      </c>
      <c r="T8" s="446" t="s">
        <v>205</v>
      </c>
      <c r="U8" s="446"/>
      <c r="V8" s="446"/>
      <c r="W8" s="445" t="s">
        <v>204</v>
      </c>
      <c r="X8" s="446" t="s">
        <v>205</v>
      </c>
      <c r="Y8" s="446"/>
      <c r="Z8" s="446"/>
      <c r="AA8" s="282"/>
      <c r="AB8" s="282"/>
      <c r="AC8" s="282"/>
      <c r="AD8" s="282"/>
      <c r="AE8" s="282"/>
    </row>
    <row r="9" spans="1:31" s="283" customFormat="1" ht="25.5">
      <c r="A9" s="441"/>
      <c r="B9" s="444"/>
      <c r="C9" s="445"/>
      <c r="D9" s="280" t="s">
        <v>2</v>
      </c>
      <c r="E9" s="280" t="s">
        <v>3</v>
      </c>
      <c r="F9" s="280" t="s">
        <v>167</v>
      </c>
      <c r="G9" s="445"/>
      <c r="H9" s="280" t="s">
        <v>2</v>
      </c>
      <c r="I9" s="280" t="s">
        <v>3</v>
      </c>
      <c r="J9" s="280" t="s">
        <v>167</v>
      </c>
      <c r="K9" s="451"/>
      <c r="L9" s="225" t="s">
        <v>2</v>
      </c>
      <c r="M9" s="225" t="s">
        <v>3</v>
      </c>
      <c r="N9" s="281" t="s">
        <v>167</v>
      </c>
      <c r="O9" s="445"/>
      <c r="P9" s="280" t="s">
        <v>2</v>
      </c>
      <c r="Q9" s="280" t="s">
        <v>3</v>
      </c>
      <c r="R9" s="280" t="s">
        <v>167</v>
      </c>
      <c r="S9" s="445"/>
      <c r="T9" s="280" t="s">
        <v>2</v>
      </c>
      <c r="U9" s="280" t="s">
        <v>3</v>
      </c>
      <c r="V9" s="280" t="s">
        <v>167</v>
      </c>
      <c r="W9" s="445"/>
      <c r="X9" s="280" t="s">
        <v>2</v>
      </c>
      <c r="Y9" s="280" t="s">
        <v>3</v>
      </c>
      <c r="Z9" s="280" t="s">
        <v>167</v>
      </c>
      <c r="AA9" s="282"/>
      <c r="AB9" s="282"/>
      <c r="AC9" s="282"/>
      <c r="AD9" s="282"/>
      <c r="AE9" s="282"/>
    </row>
    <row r="10" spans="1:26" ht="15">
      <c r="A10" s="19"/>
      <c r="B10" s="226"/>
      <c r="C10" s="19"/>
      <c r="D10" s="19"/>
      <c r="E10" s="19"/>
      <c r="F10" s="19"/>
      <c r="G10" s="218"/>
      <c r="H10" s="19"/>
      <c r="I10" s="19"/>
      <c r="J10" s="19"/>
      <c r="K10" s="218"/>
      <c r="L10" s="19"/>
      <c r="M10" s="19"/>
      <c r="N10" s="214"/>
      <c r="O10" s="218"/>
      <c r="P10" s="19"/>
      <c r="Q10" s="19"/>
      <c r="R10" s="19"/>
      <c r="S10" s="218"/>
      <c r="T10" s="19"/>
      <c r="U10" s="19"/>
      <c r="V10" s="19"/>
      <c r="W10" s="218"/>
      <c r="X10" s="19"/>
      <c r="Y10" s="19"/>
      <c r="Z10" s="19"/>
    </row>
    <row r="11" spans="1:26" ht="16.5" customHeight="1" thickBot="1">
      <c r="A11" s="440" t="s">
        <v>4</v>
      </c>
      <c r="B11" s="440"/>
      <c r="C11" s="440"/>
      <c r="D11" s="440"/>
      <c r="E11" s="440"/>
      <c r="F11" s="440"/>
      <c r="G11" s="440"/>
      <c r="H11" s="440"/>
      <c r="I11" s="440"/>
      <c r="J11" s="440"/>
      <c r="K11" s="216"/>
      <c r="L11" s="215"/>
      <c r="M11" s="215"/>
      <c r="N11" s="219"/>
      <c r="O11" s="216"/>
      <c r="P11" s="215"/>
      <c r="Q11" s="215"/>
      <c r="R11" s="215"/>
      <c r="S11" s="216"/>
      <c r="T11" s="215"/>
      <c r="U11" s="215"/>
      <c r="V11" s="215"/>
      <c r="W11" s="216"/>
      <c r="X11" s="215"/>
      <c r="Y11" s="215"/>
      <c r="Z11" s="215"/>
    </row>
    <row r="12" spans="1:33" ht="16.5" thickBot="1">
      <c r="A12" s="40" t="s">
        <v>38</v>
      </c>
      <c r="B12" s="48"/>
      <c r="C12" s="284">
        <f>C26+C31+C36</f>
        <v>4201</v>
      </c>
      <c r="D12" s="284">
        <f>D26+D31+D36</f>
        <v>2849.8999999999996</v>
      </c>
      <c r="E12" s="285">
        <f>E26+E31+E36</f>
        <v>681.5999999999999</v>
      </c>
      <c r="F12" s="285">
        <f>F26+F31+F36</f>
        <v>669.5</v>
      </c>
      <c r="G12" s="284">
        <f>G26+G31+G36</f>
        <v>1350.1</v>
      </c>
      <c r="H12" s="285">
        <f aca="true" t="shared" si="0" ref="H12:Z12">H26+H31+H36</f>
        <v>1163.2</v>
      </c>
      <c r="I12" s="285">
        <f t="shared" si="0"/>
        <v>87.9</v>
      </c>
      <c r="J12" s="285">
        <f t="shared" si="0"/>
        <v>99</v>
      </c>
      <c r="K12" s="285">
        <f t="shared" si="0"/>
        <v>821.8</v>
      </c>
      <c r="L12" s="285">
        <f t="shared" si="0"/>
        <v>508.8000000000001</v>
      </c>
      <c r="M12" s="285">
        <f t="shared" si="0"/>
        <v>148.4</v>
      </c>
      <c r="N12" s="285">
        <f t="shared" si="0"/>
        <v>164.6</v>
      </c>
      <c r="O12" s="284">
        <f>O26+O31+O36</f>
        <v>784.1999999999999</v>
      </c>
      <c r="P12" s="285">
        <f t="shared" si="0"/>
        <v>400.6</v>
      </c>
      <c r="Q12" s="285">
        <f t="shared" si="0"/>
        <v>226.70000000000002</v>
      </c>
      <c r="R12" s="285">
        <f t="shared" si="0"/>
        <v>156.9</v>
      </c>
      <c r="S12" s="284">
        <f>S26+S31+S36</f>
        <v>620.9</v>
      </c>
      <c r="T12" s="285">
        <f t="shared" si="0"/>
        <v>374.20000000000005</v>
      </c>
      <c r="U12" s="285">
        <f t="shared" si="0"/>
        <v>122.50000000000001</v>
      </c>
      <c r="V12" s="284">
        <f>V26+V31+V36</f>
        <v>124.2</v>
      </c>
      <c r="W12" s="285">
        <f t="shared" si="0"/>
        <v>624</v>
      </c>
      <c r="X12" s="285">
        <f t="shared" si="0"/>
        <v>403.09999999999997</v>
      </c>
      <c r="Y12" s="285">
        <f t="shared" si="0"/>
        <v>96.1</v>
      </c>
      <c r="Z12" s="285">
        <f t="shared" si="0"/>
        <v>124.8</v>
      </c>
      <c r="AA12" s="286"/>
      <c r="AB12" s="286"/>
      <c r="AC12" s="286"/>
      <c r="AD12" s="286"/>
      <c r="AE12" s="286"/>
      <c r="AF12" s="287"/>
      <c r="AG12" s="287"/>
    </row>
    <row r="13" spans="1:26" ht="15.75">
      <c r="A13" s="37" t="s">
        <v>64</v>
      </c>
      <c r="B13" s="227"/>
      <c r="C13" s="49"/>
      <c r="D13" s="49"/>
      <c r="E13" s="49"/>
      <c r="F13" s="49"/>
      <c r="G13" s="38"/>
      <c r="H13" s="38"/>
      <c r="I13" s="38"/>
      <c r="J13" s="38"/>
      <c r="K13" s="216"/>
      <c r="L13" s="215"/>
      <c r="M13" s="215"/>
      <c r="N13" s="219"/>
      <c r="O13" s="216"/>
      <c r="P13" s="215"/>
      <c r="Q13" s="215"/>
      <c r="R13" s="215"/>
      <c r="S13" s="216"/>
      <c r="T13" s="215"/>
      <c r="U13" s="215"/>
      <c r="V13" s="215"/>
      <c r="W13" s="216"/>
      <c r="X13" s="215"/>
      <c r="Y13" s="215"/>
      <c r="Z13" s="215"/>
    </row>
    <row r="14" spans="1:26" ht="15.75">
      <c r="A14" s="60" t="s">
        <v>88</v>
      </c>
      <c r="B14" s="228"/>
      <c r="C14" s="50"/>
      <c r="D14" s="50"/>
      <c r="E14" s="50"/>
      <c r="F14" s="50"/>
      <c r="G14" s="29"/>
      <c r="H14" s="29"/>
      <c r="I14" s="29"/>
      <c r="J14" s="29"/>
      <c r="K14" s="216"/>
      <c r="L14" s="215"/>
      <c r="M14" s="215"/>
      <c r="N14" s="219"/>
      <c r="O14" s="216"/>
      <c r="P14" s="215"/>
      <c r="Q14" s="215"/>
      <c r="R14" s="215"/>
      <c r="S14" s="216"/>
      <c r="T14" s="215"/>
      <c r="U14" s="215"/>
      <c r="V14" s="215"/>
      <c r="W14" s="216"/>
      <c r="X14" s="215"/>
      <c r="Y14" s="215"/>
      <c r="Z14" s="215"/>
    </row>
    <row r="15" spans="1:26" ht="15.75">
      <c r="A15" s="14" t="s">
        <v>92</v>
      </c>
      <c r="B15" s="229">
        <v>2010</v>
      </c>
      <c r="C15" s="357">
        <f>D15+E15+F15</f>
        <v>45.1</v>
      </c>
      <c r="D15" s="357">
        <f>H15+L15+P15+T15+X15</f>
        <v>39.2</v>
      </c>
      <c r="E15" s="357">
        <f>I15+M15+Q15+U15+Y15</f>
        <v>3.9</v>
      </c>
      <c r="F15" s="357">
        <f>J15+N15+R15+V15+Z15</f>
        <v>2</v>
      </c>
      <c r="G15" s="358">
        <f>H15+I15+J15</f>
        <v>45.1</v>
      </c>
      <c r="H15" s="357">
        <v>39.2</v>
      </c>
      <c r="I15" s="357">
        <v>3.9</v>
      </c>
      <c r="J15" s="357">
        <v>2</v>
      </c>
      <c r="K15" s="359"/>
      <c r="L15" s="360"/>
      <c r="M15" s="360"/>
      <c r="N15" s="361"/>
      <c r="O15" s="359"/>
      <c r="P15" s="360"/>
      <c r="Q15" s="360"/>
      <c r="R15" s="360"/>
      <c r="S15" s="359"/>
      <c r="T15" s="360"/>
      <c r="U15" s="360"/>
      <c r="V15" s="360"/>
      <c r="W15" s="359"/>
      <c r="X15" s="360"/>
      <c r="Y15" s="360"/>
      <c r="Z15" s="360"/>
    </row>
    <row r="16" spans="1:26" ht="20.25" customHeight="1">
      <c r="A16" s="76" t="s">
        <v>14</v>
      </c>
      <c r="B16" s="229" t="s">
        <v>11</v>
      </c>
      <c r="C16" s="357">
        <f aca="true" t="shared" si="1" ref="C16:C24">D16+E16+F16</f>
        <v>273.4</v>
      </c>
      <c r="D16" s="357">
        <f aca="true" t="shared" si="2" ref="D16:D24">H16+L16+P16+T16+X16</f>
        <v>142.5</v>
      </c>
      <c r="E16" s="357">
        <f aca="true" t="shared" si="3" ref="E16:E24">I16+M16+Q16+U16+Y16</f>
        <v>76.2</v>
      </c>
      <c r="F16" s="357">
        <f aca="true" t="shared" si="4" ref="F16:F24">J16+N16+R16+V16+Z16</f>
        <v>54.7</v>
      </c>
      <c r="G16" s="358"/>
      <c r="H16" s="360"/>
      <c r="I16" s="360"/>
      <c r="J16" s="360"/>
      <c r="K16" s="359">
        <f>L16+M16+N16</f>
        <v>140</v>
      </c>
      <c r="L16" s="360">
        <v>79.8</v>
      </c>
      <c r="M16" s="360">
        <v>32.2</v>
      </c>
      <c r="N16" s="361">
        <v>28</v>
      </c>
      <c r="O16" s="359">
        <f>P16+Q16+R16</f>
        <v>133.4</v>
      </c>
      <c r="P16" s="360">
        <v>62.7</v>
      </c>
      <c r="Q16" s="360">
        <v>44</v>
      </c>
      <c r="R16" s="360">
        <v>26.7</v>
      </c>
      <c r="S16" s="359"/>
      <c r="T16" s="360"/>
      <c r="U16" s="360"/>
      <c r="V16" s="360"/>
      <c r="W16" s="359"/>
      <c r="X16" s="360"/>
      <c r="Y16" s="360"/>
      <c r="Z16" s="360"/>
    </row>
    <row r="17" spans="1:26" ht="18.75" customHeight="1">
      <c r="A17" s="14" t="s">
        <v>18</v>
      </c>
      <c r="B17" s="229" t="s">
        <v>11</v>
      </c>
      <c r="C17" s="357">
        <f t="shared" si="1"/>
        <v>449</v>
      </c>
      <c r="D17" s="357">
        <f t="shared" si="2"/>
        <v>231.5</v>
      </c>
      <c r="E17" s="357">
        <f t="shared" si="3"/>
        <v>127.5</v>
      </c>
      <c r="F17" s="357">
        <f t="shared" si="4"/>
        <v>90</v>
      </c>
      <c r="G17" s="362"/>
      <c r="H17" s="357"/>
      <c r="I17" s="357"/>
      <c r="J17" s="357"/>
      <c r="K17" s="359">
        <f>L17+M17+N17</f>
        <v>199</v>
      </c>
      <c r="L17" s="360">
        <v>114</v>
      </c>
      <c r="M17" s="360">
        <v>45</v>
      </c>
      <c r="N17" s="361">
        <v>40</v>
      </c>
      <c r="O17" s="359">
        <f>P17+Q17+R17</f>
        <v>250</v>
      </c>
      <c r="P17" s="360">
        <v>117.5</v>
      </c>
      <c r="Q17" s="360">
        <v>82.5</v>
      </c>
      <c r="R17" s="360">
        <v>50</v>
      </c>
      <c r="S17" s="358"/>
      <c r="T17" s="357"/>
      <c r="U17" s="357"/>
      <c r="V17" s="357"/>
      <c r="W17" s="358"/>
      <c r="X17" s="360"/>
      <c r="Y17" s="360"/>
      <c r="Z17" s="360"/>
    </row>
    <row r="18" spans="1:26" ht="53.25" customHeight="1">
      <c r="A18" s="14" t="s">
        <v>50</v>
      </c>
      <c r="B18" s="229" t="s">
        <v>168</v>
      </c>
      <c r="C18" s="357">
        <f t="shared" si="1"/>
        <v>103.5</v>
      </c>
      <c r="D18" s="357">
        <f t="shared" si="2"/>
        <v>72.8</v>
      </c>
      <c r="E18" s="357">
        <f t="shared" si="3"/>
        <v>17.2</v>
      </c>
      <c r="F18" s="357">
        <f t="shared" si="4"/>
        <v>13.5</v>
      </c>
      <c r="G18" s="362">
        <f>H18+I18+J18</f>
        <v>46</v>
      </c>
      <c r="H18" s="360">
        <v>40</v>
      </c>
      <c r="I18" s="360">
        <v>4</v>
      </c>
      <c r="J18" s="360">
        <v>2</v>
      </c>
      <c r="K18" s="359">
        <f>L18+M18+N18</f>
        <v>57.5</v>
      </c>
      <c r="L18" s="360">
        <v>32.8</v>
      </c>
      <c r="M18" s="360">
        <v>13.2</v>
      </c>
      <c r="N18" s="361">
        <v>11.5</v>
      </c>
      <c r="O18" s="358"/>
      <c r="P18" s="357"/>
      <c r="Q18" s="357"/>
      <c r="R18" s="357"/>
      <c r="S18" s="358"/>
      <c r="T18" s="357"/>
      <c r="U18" s="357"/>
      <c r="V18" s="357"/>
      <c r="W18" s="358"/>
      <c r="X18" s="357"/>
      <c r="Y18" s="357"/>
      <c r="Z18" s="357"/>
    </row>
    <row r="19" spans="1:26" ht="19.5" customHeight="1">
      <c r="A19" s="14" t="s">
        <v>9</v>
      </c>
      <c r="B19" s="229" t="s">
        <v>169</v>
      </c>
      <c r="C19" s="357">
        <f t="shared" si="1"/>
        <v>365</v>
      </c>
      <c r="D19" s="357">
        <f t="shared" si="2"/>
        <v>230.1</v>
      </c>
      <c r="E19" s="357">
        <f t="shared" si="3"/>
        <v>68.1</v>
      </c>
      <c r="F19" s="357">
        <f t="shared" si="4"/>
        <v>66.8</v>
      </c>
      <c r="G19" s="362">
        <f>H19+I19+J19</f>
        <v>81</v>
      </c>
      <c r="H19" s="360">
        <v>66</v>
      </c>
      <c r="I19" s="360">
        <v>5</v>
      </c>
      <c r="J19" s="360">
        <v>10</v>
      </c>
      <c r="K19" s="359">
        <f>L19+M19+N19</f>
        <v>71</v>
      </c>
      <c r="L19" s="360">
        <v>47.1</v>
      </c>
      <c r="M19" s="360">
        <v>9.7</v>
      </c>
      <c r="N19" s="361">
        <v>14.2</v>
      </c>
      <c r="O19" s="359">
        <f>P19+Q19+R19</f>
        <v>71</v>
      </c>
      <c r="P19" s="357">
        <v>39</v>
      </c>
      <c r="Q19" s="357">
        <v>17.8</v>
      </c>
      <c r="R19" s="357">
        <v>14.2</v>
      </c>
      <c r="S19" s="358">
        <f>T19+U19+V19</f>
        <v>71</v>
      </c>
      <c r="T19" s="357">
        <v>39</v>
      </c>
      <c r="U19" s="357">
        <v>17.8</v>
      </c>
      <c r="V19" s="357">
        <v>14.2</v>
      </c>
      <c r="W19" s="358">
        <f>X19+Y19+Z19</f>
        <v>71</v>
      </c>
      <c r="X19" s="357">
        <v>39</v>
      </c>
      <c r="Y19" s="357">
        <v>17.8</v>
      </c>
      <c r="Z19" s="357">
        <v>14.2</v>
      </c>
    </row>
    <row r="20" spans="1:26" ht="33" customHeight="1">
      <c r="A20" s="14" t="s">
        <v>48</v>
      </c>
      <c r="B20" s="229" t="s">
        <v>37</v>
      </c>
      <c r="C20" s="357">
        <f t="shared" si="1"/>
        <v>242.5</v>
      </c>
      <c r="D20" s="357">
        <f t="shared" si="2"/>
        <v>142.5</v>
      </c>
      <c r="E20" s="357">
        <f t="shared" si="3"/>
        <v>51.5</v>
      </c>
      <c r="F20" s="357">
        <f t="shared" si="4"/>
        <v>48.5</v>
      </c>
      <c r="G20" s="362"/>
      <c r="H20" s="357"/>
      <c r="I20" s="357"/>
      <c r="J20" s="363"/>
      <c r="K20" s="359">
        <f>L20+M20+N20</f>
        <v>80</v>
      </c>
      <c r="L20" s="360">
        <v>53.1</v>
      </c>
      <c r="M20" s="360">
        <v>10.9</v>
      </c>
      <c r="N20" s="361">
        <v>16</v>
      </c>
      <c r="O20" s="359">
        <f>P20+Q20+R20</f>
        <v>80</v>
      </c>
      <c r="P20" s="357">
        <v>44</v>
      </c>
      <c r="Q20" s="357">
        <v>20</v>
      </c>
      <c r="R20" s="357">
        <v>16</v>
      </c>
      <c r="S20" s="358">
        <f>T20+U20+V20</f>
        <v>82.5</v>
      </c>
      <c r="T20" s="357">
        <v>45.4</v>
      </c>
      <c r="U20" s="357">
        <v>20.6</v>
      </c>
      <c r="V20" s="357">
        <v>16.5</v>
      </c>
      <c r="W20" s="359"/>
      <c r="X20" s="360"/>
      <c r="Y20" s="360"/>
      <c r="Z20" s="360"/>
    </row>
    <row r="21" spans="1:26" ht="50.25" customHeight="1">
      <c r="A21" s="61" t="s">
        <v>91</v>
      </c>
      <c r="B21" s="229">
        <v>2010</v>
      </c>
      <c r="C21" s="357">
        <f t="shared" si="1"/>
        <v>320</v>
      </c>
      <c r="D21" s="357">
        <f t="shared" si="2"/>
        <v>250</v>
      </c>
      <c r="E21" s="357">
        <f t="shared" si="3"/>
        <v>70</v>
      </c>
      <c r="F21" s="357">
        <f t="shared" si="4"/>
        <v>0</v>
      </c>
      <c r="G21" s="362">
        <f>H21+I21+J21</f>
        <v>320</v>
      </c>
      <c r="H21" s="357">
        <v>250</v>
      </c>
      <c r="I21" s="357">
        <v>70</v>
      </c>
      <c r="J21" s="357"/>
      <c r="K21" s="358"/>
      <c r="L21" s="357"/>
      <c r="M21" s="357"/>
      <c r="N21" s="364"/>
      <c r="O21" s="358"/>
      <c r="P21" s="357"/>
      <c r="Q21" s="357"/>
      <c r="R21" s="357"/>
      <c r="S21" s="358"/>
      <c r="T21" s="357"/>
      <c r="U21" s="357"/>
      <c r="V21" s="357"/>
      <c r="W21" s="358"/>
      <c r="X21" s="357"/>
      <c r="Y21" s="357"/>
      <c r="Z21" s="357"/>
    </row>
    <row r="22" spans="1:26" ht="18" customHeight="1">
      <c r="A22" s="14" t="s">
        <v>29</v>
      </c>
      <c r="B22" s="229" t="s">
        <v>11</v>
      </c>
      <c r="C22" s="357">
        <f t="shared" si="1"/>
        <v>117.79999999999998</v>
      </c>
      <c r="D22" s="357">
        <f t="shared" si="2"/>
        <v>71.6</v>
      </c>
      <c r="E22" s="357">
        <f t="shared" si="3"/>
        <v>22.6</v>
      </c>
      <c r="F22" s="357">
        <f t="shared" si="4"/>
        <v>23.6</v>
      </c>
      <c r="G22" s="362"/>
      <c r="H22" s="360"/>
      <c r="I22" s="360"/>
      <c r="J22" s="360"/>
      <c r="K22" s="359">
        <f>L22+M22+N22</f>
        <v>60</v>
      </c>
      <c r="L22" s="360">
        <v>39.8</v>
      </c>
      <c r="M22" s="360">
        <v>8.2</v>
      </c>
      <c r="N22" s="361">
        <v>12</v>
      </c>
      <c r="O22" s="359">
        <f>P22+Q22+R22</f>
        <v>57.800000000000004</v>
      </c>
      <c r="P22" s="357">
        <v>31.8</v>
      </c>
      <c r="Q22" s="357">
        <v>14.4</v>
      </c>
      <c r="R22" s="357">
        <v>11.6</v>
      </c>
      <c r="S22" s="359"/>
      <c r="T22" s="360"/>
      <c r="U22" s="360"/>
      <c r="V22" s="360"/>
      <c r="W22" s="359"/>
      <c r="X22" s="360"/>
      <c r="Y22" s="360"/>
      <c r="Z22" s="360"/>
    </row>
    <row r="23" spans="1:26" ht="15.75">
      <c r="A23" s="14" t="s">
        <v>44</v>
      </c>
      <c r="B23" s="229">
        <v>2011</v>
      </c>
      <c r="C23" s="357">
        <f t="shared" si="1"/>
        <v>74.3</v>
      </c>
      <c r="D23" s="357">
        <f t="shared" si="2"/>
        <v>49.3</v>
      </c>
      <c r="E23" s="357">
        <f t="shared" si="3"/>
        <v>10.1</v>
      </c>
      <c r="F23" s="357">
        <f t="shared" si="4"/>
        <v>14.9</v>
      </c>
      <c r="G23" s="362"/>
      <c r="H23" s="360"/>
      <c r="I23" s="360"/>
      <c r="J23" s="360"/>
      <c r="K23" s="359">
        <f>L23+M23+N23</f>
        <v>74.3</v>
      </c>
      <c r="L23" s="360">
        <v>49.3</v>
      </c>
      <c r="M23" s="360">
        <v>10.1</v>
      </c>
      <c r="N23" s="361">
        <v>14.9</v>
      </c>
      <c r="O23" s="359"/>
      <c r="P23" s="360"/>
      <c r="Q23" s="360"/>
      <c r="R23" s="360"/>
      <c r="S23" s="359"/>
      <c r="T23" s="360"/>
      <c r="U23" s="360"/>
      <c r="V23" s="360"/>
      <c r="W23" s="359"/>
      <c r="X23" s="360"/>
      <c r="Y23" s="360"/>
      <c r="Z23" s="360"/>
    </row>
    <row r="24" spans="1:26" ht="18.75" customHeight="1">
      <c r="A24" s="15" t="s">
        <v>40</v>
      </c>
      <c r="B24" s="229" t="s">
        <v>37</v>
      </c>
      <c r="C24" s="357">
        <f t="shared" si="1"/>
        <v>256.4</v>
      </c>
      <c r="D24" s="357">
        <f t="shared" si="2"/>
        <v>150.1</v>
      </c>
      <c r="E24" s="357">
        <f t="shared" si="3"/>
        <v>55</v>
      </c>
      <c r="F24" s="357">
        <f t="shared" si="4"/>
        <v>51.3</v>
      </c>
      <c r="G24" s="362"/>
      <c r="H24" s="357"/>
      <c r="I24" s="357"/>
      <c r="J24" s="357"/>
      <c r="K24" s="359">
        <f>L24+M24+N24</f>
        <v>80</v>
      </c>
      <c r="L24" s="360">
        <v>53.1</v>
      </c>
      <c r="M24" s="360">
        <v>10.9</v>
      </c>
      <c r="N24" s="361">
        <v>16</v>
      </c>
      <c r="O24" s="359">
        <f>P24+Q24+R24</f>
        <v>80</v>
      </c>
      <c r="P24" s="357">
        <v>44</v>
      </c>
      <c r="Q24" s="357">
        <v>20</v>
      </c>
      <c r="R24" s="357">
        <v>16</v>
      </c>
      <c r="S24" s="358">
        <f>T24+U24+V24</f>
        <v>96.39999999999999</v>
      </c>
      <c r="T24" s="357">
        <v>53</v>
      </c>
      <c r="U24" s="357">
        <v>24.1</v>
      </c>
      <c r="V24" s="357">
        <v>19.3</v>
      </c>
      <c r="W24" s="358"/>
      <c r="X24" s="357"/>
      <c r="Y24" s="357"/>
      <c r="Z24" s="357"/>
    </row>
    <row r="25" spans="1:26" ht="32.25" thickBot="1">
      <c r="A25" s="62" t="s">
        <v>109</v>
      </c>
      <c r="B25" s="230" t="s">
        <v>170</v>
      </c>
      <c r="C25" s="365">
        <f>D25+E25+F25</f>
        <v>1417.4</v>
      </c>
      <c r="D25" s="365">
        <f>H25+L25+P25+T25+X25</f>
        <v>1156.9</v>
      </c>
      <c r="E25" s="365">
        <f>I25+M25+Q25+U25+Y25</f>
        <v>61.8</v>
      </c>
      <c r="F25" s="365">
        <f>J25+N25+R25+V25+Z25</f>
        <v>198.7</v>
      </c>
      <c r="G25" s="366">
        <f>H25+I25+J25</f>
        <v>799</v>
      </c>
      <c r="H25" s="367">
        <v>724</v>
      </c>
      <c r="I25" s="367"/>
      <c r="J25" s="367">
        <v>75</v>
      </c>
      <c r="K25" s="366"/>
      <c r="L25" s="365"/>
      <c r="M25" s="365"/>
      <c r="N25" s="368"/>
      <c r="O25" s="366"/>
      <c r="P25" s="365"/>
      <c r="Q25" s="365"/>
      <c r="R25" s="365"/>
      <c r="S25" s="366">
        <v>218.4</v>
      </c>
      <c r="T25" s="365">
        <v>152.9</v>
      </c>
      <c r="U25" s="365">
        <v>21.8</v>
      </c>
      <c r="V25" s="365">
        <v>43.7</v>
      </c>
      <c r="W25" s="366">
        <v>400</v>
      </c>
      <c r="X25" s="365">
        <v>280</v>
      </c>
      <c r="Y25" s="365">
        <v>40</v>
      </c>
      <c r="Z25" s="365">
        <v>80</v>
      </c>
    </row>
    <row r="26" spans="1:26" ht="15.75">
      <c r="A26" s="37" t="s">
        <v>52</v>
      </c>
      <c r="B26" s="231"/>
      <c r="C26" s="369">
        <f>SUM(C15:C25)</f>
        <v>3664.4</v>
      </c>
      <c r="D26" s="370">
        <f>SUM(D15:D25)</f>
        <v>2536.5</v>
      </c>
      <c r="E26" s="370">
        <f>SUM(E15:E25)</f>
        <v>563.9</v>
      </c>
      <c r="F26" s="370">
        <f>SUM(F15:F25)</f>
        <v>564</v>
      </c>
      <c r="G26" s="369">
        <f aca="true" t="shared" si="5" ref="G26:Z26">SUM(G15:G25)</f>
        <v>1291.1</v>
      </c>
      <c r="H26" s="370">
        <f>SUM(H15:H25)</f>
        <v>1119.2</v>
      </c>
      <c r="I26" s="370">
        <f t="shared" si="5"/>
        <v>82.9</v>
      </c>
      <c r="J26" s="370">
        <f t="shared" si="5"/>
        <v>89</v>
      </c>
      <c r="K26" s="370">
        <f t="shared" si="5"/>
        <v>761.8</v>
      </c>
      <c r="L26" s="370">
        <f t="shared" si="5"/>
        <v>469.0000000000001</v>
      </c>
      <c r="M26" s="370">
        <f t="shared" si="5"/>
        <v>140.20000000000002</v>
      </c>
      <c r="N26" s="370">
        <f t="shared" si="5"/>
        <v>152.6</v>
      </c>
      <c r="O26" s="370">
        <f t="shared" si="5"/>
        <v>672.1999999999999</v>
      </c>
      <c r="P26" s="370">
        <f t="shared" si="5"/>
        <v>339</v>
      </c>
      <c r="Q26" s="370">
        <f t="shared" si="5"/>
        <v>198.70000000000002</v>
      </c>
      <c r="R26" s="370">
        <f t="shared" si="5"/>
        <v>134.5</v>
      </c>
      <c r="S26" s="370">
        <f t="shared" si="5"/>
        <v>468.29999999999995</v>
      </c>
      <c r="T26" s="370">
        <f t="shared" si="5"/>
        <v>290.3</v>
      </c>
      <c r="U26" s="370">
        <f>SUM(U15:U25)</f>
        <v>84.30000000000001</v>
      </c>
      <c r="V26" s="370">
        <f t="shared" si="5"/>
        <v>93.7</v>
      </c>
      <c r="W26" s="370">
        <f t="shared" si="5"/>
        <v>471</v>
      </c>
      <c r="X26" s="370">
        <f t="shared" si="5"/>
        <v>319</v>
      </c>
      <c r="Y26" s="370">
        <f t="shared" si="5"/>
        <v>57.8</v>
      </c>
      <c r="Z26" s="370">
        <f t="shared" si="5"/>
        <v>94.2</v>
      </c>
    </row>
    <row r="27" spans="1:26" ht="15.75">
      <c r="A27" s="30"/>
      <c r="B27" s="232"/>
      <c r="C27" s="357"/>
      <c r="D27" s="357"/>
      <c r="E27" s="357"/>
      <c r="F27" s="357"/>
      <c r="G27" s="359"/>
      <c r="H27" s="360"/>
      <c r="I27" s="360"/>
      <c r="J27" s="360"/>
      <c r="K27" s="358"/>
      <c r="L27" s="357"/>
      <c r="M27" s="357"/>
      <c r="N27" s="364"/>
      <c r="O27" s="358"/>
      <c r="P27" s="357"/>
      <c r="Q27" s="357"/>
      <c r="R27" s="357"/>
      <c r="S27" s="358"/>
      <c r="T27" s="357"/>
      <c r="U27" s="357"/>
      <c r="V27" s="357"/>
      <c r="W27" s="358"/>
      <c r="X27" s="357"/>
      <c r="Y27" s="357"/>
      <c r="Z27" s="357"/>
    </row>
    <row r="28" spans="1:26" ht="15.75">
      <c r="A28" s="63" t="s">
        <v>89</v>
      </c>
      <c r="B28" s="228"/>
      <c r="C28" s="371"/>
      <c r="D28" s="371"/>
      <c r="E28" s="371"/>
      <c r="F28" s="371"/>
      <c r="G28" s="371"/>
      <c r="H28" s="371"/>
      <c r="I28" s="371"/>
      <c r="J28" s="371"/>
      <c r="K28" s="358"/>
      <c r="L28" s="358"/>
      <c r="M28" s="358"/>
      <c r="N28" s="372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</row>
    <row r="29" spans="1:26" ht="18" customHeight="1">
      <c r="A29" s="14" t="s">
        <v>9</v>
      </c>
      <c r="B29" s="229" t="s">
        <v>10</v>
      </c>
      <c r="C29" s="357">
        <f>D29+E29+F29</f>
        <v>242.00000000000003</v>
      </c>
      <c r="D29" s="357">
        <f aca="true" t="shared" si="6" ref="D29:F30">H29+L29+P29+T29+X29</f>
        <v>139.9</v>
      </c>
      <c r="E29" s="357">
        <f t="shared" si="6"/>
        <v>53.7</v>
      </c>
      <c r="F29" s="357">
        <f t="shared" si="6"/>
        <v>48.4</v>
      </c>
      <c r="G29" s="358"/>
      <c r="H29" s="360"/>
      <c r="I29" s="360"/>
      <c r="J29" s="360"/>
      <c r="K29" s="359">
        <f>L29+M29+N29</f>
        <v>60</v>
      </c>
      <c r="L29" s="360">
        <v>39.8</v>
      </c>
      <c r="M29" s="360">
        <v>8.2</v>
      </c>
      <c r="N29" s="361">
        <v>12</v>
      </c>
      <c r="O29" s="359">
        <f>P29+Q29+R29</f>
        <v>62</v>
      </c>
      <c r="P29" s="357">
        <v>34.1</v>
      </c>
      <c r="Q29" s="357">
        <v>15.5</v>
      </c>
      <c r="R29" s="357">
        <v>12.4</v>
      </c>
      <c r="S29" s="358">
        <f>T29+U29+V29</f>
        <v>62</v>
      </c>
      <c r="T29" s="357">
        <v>34.1</v>
      </c>
      <c r="U29" s="357">
        <v>15.5</v>
      </c>
      <c r="V29" s="357">
        <v>12.4</v>
      </c>
      <c r="W29" s="358">
        <f>X29+Y29+Z29</f>
        <v>58</v>
      </c>
      <c r="X29" s="357">
        <v>31.9</v>
      </c>
      <c r="Y29" s="357">
        <v>14.5</v>
      </c>
      <c r="Z29" s="357">
        <v>11.6</v>
      </c>
    </row>
    <row r="30" spans="1:26" ht="16.5" customHeight="1" thickBot="1">
      <c r="A30" s="62" t="s">
        <v>40</v>
      </c>
      <c r="B30" s="230" t="s">
        <v>171</v>
      </c>
      <c r="C30" s="365">
        <f>D30+E30+F30</f>
        <v>100.6</v>
      </c>
      <c r="D30" s="365">
        <f t="shared" si="6"/>
        <v>55.3</v>
      </c>
      <c r="E30" s="365">
        <f t="shared" si="6"/>
        <v>25.2</v>
      </c>
      <c r="F30" s="365">
        <f t="shared" si="6"/>
        <v>20.1</v>
      </c>
      <c r="G30" s="366"/>
      <c r="H30" s="367"/>
      <c r="I30" s="367"/>
      <c r="J30" s="367"/>
      <c r="K30" s="366"/>
      <c r="L30" s="365"/>
      <c r="M30" s="365"/>
      <c r="N30" s="368"/>
      <c r="O30" s="359">
        <f>P30+Q30+R30</f>
        <v>50</v>
      </c>
      <c r="P30" s="365">
        <v>27.5</v>
      </c>
      <c r="Q30" s="365">
        <v>12.5</v>
      </c>
      <c r="R30" s="365">
        <v>10</v>
      </c>
      <c r="S30" s="366">
        <f>T30+U30+V30</f>
        <v>50.6</v>
      </c>
      <c r="T30" s="365">
        <v>27.8</v>
      </c>
      <c r="U30" s="365">
        <v>12.7</v>
      </c>
      <c r="V30" s="365">
        <v>10.1</v>
      </c>
      <c r="W30" s="366"/>
      <c r="X30" s="365"/>
      <c r="Y30" s="365"/>
      <c r="Z30" s="365"/>
    </row>
    <row r="31" spans="1:26" ht="15.75">
      <c r="A31" s="37" t="s">
        <v>52</v>
      </c>
      <c r="B31" s="233"/>
      <c r="C31" s="362">
        <f>SUM(C29:C30)</f>
        <v>342.6</v>
      </c>
      <c r="D31" s="362">
        <f>SUM(D29:D30)</f>
        <v>195.2</v>
      </c>
      <c r="E31" s="362">
        <f>SUM(E29:E30)</f>
        <v>78.9</v>
      </c>
      <c r="F31" s="362">
        <f>SUM(F29:F30)</f>
        <v>68.5</v>
      </c>
      <c r="G31" s="362"/>
      <c r="H31" s="350"/>
      <c r="I31" s="350"/>
      <c r="J31" s="350"/>
      <c r="K31" s="362">
        <f>SUM(K29:K30)</f>
        <v>60</v>
      </c>
      <c r="L31" s="362">
        <f aca="true" t="shared" si="7" ref="L31:Z31">SUM(L29:L30)</f>
        <v>39.8</v>
      </c>
      <c r="M31" s="362">
        <f t="shared" si="7"/>
        <v>8.2</v>
      </c>
      <c r="N31" s="362">
        <f t="shared" si="7"/>
        <v>12</v>
      </c>
      <c r="O31" s="362">
        <f t="shared" si="7"/>
        <v>112</v>
      </c>
      <c r="P31" s="362">
        <f t="shared" si="7"/>
        <v>61.6</v>
      </c>
      <c r="Q31" s="362">
        <f t="shared" si="7"/>
        <v>28</v>
      </c>
      <c r="R31" s="362">
        <f t="shared" si="7"/>
        <v>22.4</v>
      </c>
      <c r="S31" s="362">
        <f t="shared" si="7"/>
        <v>112.6</v>
      </c>
      <c r="T31" s="362">
        <f t="shared" si="7"/>
        <v>61.900000000000006</v>
      </c>
      <c r="U31" s="362">
        <f t="shared" si="7"/>
        <v>28.2</v>
      </c>
      <c r="V31" s="362">
        <f t="shared" si="7"/>
        <v>22.5</v>
      </c>
      <c r="W31" s="362">
        <f t="shared" si="7"/>
        <v>58</v>
      </c>
      <c r="X31" s="362">
        <f t="shared" si="7"/>
        <v>31.9</v>
      </c>
      <c r="Y31" s="362">
        <f t="shared" si="7"/>
        <v>14.5</v>
      </c>
      <c r="Z31" s="362">
        <f t="shared" si="7"/>
        <v>11.6</v>
      </c>
    </row>
    <row r="32" spans="1:26" ht="15.75">
      <c r="A32" s="30"/>
      <c r="B32" s="229"/>
      <c r="C32" s="357"/>
      <c r="D32" s="357"/>
      <c r="E32" s="357"/>
      <c r="F32" s="357"/>
      <c r="G32" s="358"/>
      <c r="H32" s="357"/>
      <c r="I32" s="357"/>
      <c r="J32" s="357"/>
      <c r="K32" s="358"/>
      <c r="L32" s="357"/>
      <c r="M32" s="357"/>
      <c r="N32" s="364"/>
      <c r="O32" s="358"/>
      <c r="P32" s="357"/>
      <c r="Q32" s="357"/>
      <c r="R32" s="357"/>
      <c r="S32" s="358"/>
      <c r="T32" s="357"/>
      <c r="U32" s="357"/>
      <c r="V32" s="357"/>
      <c r="W32" s="358"/>
      <c r="X32" s="357"/>
      <c r="Y32" s="357"/>
      <c r="Z32" s="357"/>
    </row>
    <row r="33" spans="1:26" ht="15.75">
      <c r="A33" s="63" t="s">
        <v>90</v>
      </c>
      <c r="B33" s="234"/>
      <c r="C33" s="371"/>
      <c r="D33" s="371"/>
      <c r="E33" s="371"/>
      <c r="F33" s="371"/>
      <c r="G33" s="371"/>
      <c r="H33" s="371"/>
      <c r="I33" s="371"/>
      <c r="J33" s="371"/>
      <c r="K33" s="358"/>
      <c r="L33" s="358"/>
      <c r="M33" s="358"/>
      <c r="N33" s="372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</row>
    <row r="34" spans="1:26" ht="30" customHeight="1">
      <c r="A34" s="14" t="s">
        <v>9</v>
      </c>
      <c r="B34" s="229" t="s">
        <v>170</v>
      </c>
      <c r="C34" s="357">
        <f>D34+E34+F34</f>
        <v>144</v>
      </c>
      <c r="D34" s="357">
        <f aca="true" t="shared" si="8" ref="D34:F35">H34+L34+P34+T34+X34</f>
        <v>90.7</v>
      </c>
      <c r="E34" s="357">
        <f t="shared" si="8"/>
        <v>26.3</v>
      </c>
      <c r="F34" s="357">
        <f t="shared" si="8"/>
        <v>27</v>
      </c>
      <c r="G34" s="358">
        <f>H34+I34+J34</f>
        <v>59</v>
      </c>
      <c r="H34" s="360">
        <v>44</v>
      </c>
      <c r="I34" s="360">
        <v>5</v>
      </c>
      <c r="J34" s="360">
        <v>10</v>
      </c>
      <c r="K34" s="358"/>
      <c r="L34" s="357"/>
      <c r="M34" s="357"/>
      <c r="N34" s="364"/>
      <c r="O34" s="358"/>
      <c r="P34" s="357"/>
      <c r="Q34" s="357"/>
      <c r="R34" s="357"/>
      <c r="S34" s="358">
        <f>T34+U34+V34</f>
        <v>40</v>
      </c>
      <c r="T34" s="357">
        <v>22</v>
      </c>
      <c r="U34" s="357">
        <v>10</v>
      </c>
      <c r="V34" s="357">
        <v>8</v>
      </c>
      <c r="W34" s="358">
        <f>X34+Y34+Z34</f>
        <v>45</v>
      </c>
      <c r="X34" s="357">
        <v>24.7</v>
      </c>
      <c r="Y34" s="357">
        <v>11.3</v>
      </c>
      <c r="Z34" s="357">
        <v>9</v>
      </c>
    </row>
    <row r="35" spans="1:26" ht="16.5" thickBot="1">
      <c r="A35" s="62" t="s">
        <v>40</v>
      </c>
      <c r="B35" s="235">
        <v>2014</v>
      </c>
      <c r="C35" s="365">
        <f>D35+E35+F35</f>
        <v>50</v>
      </c>
      <c r="D35" s="365">
        <f t="shared" si="8"/>
        <v>27.5</v>
      </c>
      <c r="E35" s="365">
        <f t="shared" si="8"/>
        <v>12.5</v>
      </c>
      <c r="F35" s="365">
        <f t="shared" si="8"/>
        <v>10</v>
      </c>
      <c r="G35" s="366"/>
      <c r="H35" s="366"/>
      <c r="I35" s="366"/>
      <c r="J35" s="366"/>
      <c r="K35" s="366"/>
      <c r="L35" s="365"/>
      <c r="M35" s="365"/>
      <c r="N35" s="368"/>
      <c r="O35" s="366"/>
      <c r="P35" s="365"/>
      <c r="Q35" s="365"/>
      <c r="R35" s="365"/>
      <c r="S35" s="366"/>
      <c r="T35" s="365"/>
      <c r="U35" s="365"/>
      <c r="V35" s="365"/>
      <c r="W35" s="366">
        <f>X35+Y35+Z35</f>
        <v>50</v>
      </c>
      <c r="X35" s="365">
        <v>27.5</v>
      </c>
      <c r="Y35" s="365">
        <v>12.5</v>
      </c>
      <c r="Z35" s="365">
        <v>10</v>
      </c>
    </row>
    <row r="36" spans="1:26" ht="15.75">
      <c r="A36" s="37" t="s">
        <v>52</v>
      </c>
      <c r="B36" s="233"/>
      <c r="C36" s="362">
        <f aca="true" t="shared" si="9" ref="C36:J36">SUM(C34:C35)</f>
        <v>194</v>
      </c>
      <c r="D36" s="350">
        <f t="shared" si="9"/>
        <v>118.2</v>
      </c>
      <c r="E36" s="350">
        <f t="shared" si="9"/>
        <v>38.8</v>
      </c>
      <c r="F36" s="350">
        <f t="shared" si="9"/>
        <v>37</v>
      </c>
      <c r="G36" s="362">
        <f t="shared" si="9"/>
        <v>59</v>
      </c>
      <c r="H36" s="350">
        <f t="shared" si="9"/>
        <v>44</v>
      </c>
      <c r="I36" s="350">
        <f t="shared" si="9"/>
        <v>5</v>
      </c>
      <c r="J36" s="350">
        <f t="shared" si="9"/>
        <v>10</v>
      </c>
      <c r="K36" s="362"/>
      <c r="L36" s="350"/>
      <c r="M36" s="350"/>
      <c r="N36" s="373"/>
      <c r="O36" s="362"/>
      <c r="P36" s="350"/>
      <c r="Q36" s="350"/>
      <c r="R36" s="350"/>
      <c r="S36" s="350">
        <f aca="true" t="shared" si="10" ref="S36:Z36">SUM(S34:S35)</f>
        <v>40</v>
      </c>
      <c r="T36" s="350">
        <f t="shared" si="10"/>
        <v>22</v>
      </c>
      <c r="U36" s="350">
        <f t="shared" si="10"/>
        <v>10</v>
      </c>
      <c r="V36" s="350">
        <f t="shared" si="10"/>
        <v>8</v>
      </c>
      <c r="W36" s="350">
        <f t="shared" si="10"/>
        <v>95</v>
      </c>
      <c r="X36" s="350">
        <f t="shared" si="10"/>
        <v>52.2</v>
      </c>
      <c r="Y36" s="350">
        <f t="shared" si="10"/>
        <v>23.8</v>
      </c>
      <c r="Z36" s="350">
        <f t="shared" si="10"/>
        <v>19</v>
      </c>
    </row>
    <row r="37" spans="1:26" ht="15.75">
      <c r="A37" s="7"/>
      <c r="B37" s="229"/>
      <c r="C37" s="357"/>
      <c r="D37" s="357"/>
      <c r="E37" s="357"/>
      <c r="F37" s="357"/>
      <c r="G37" s="358"/>
      <c r="H37" s="357"/>
      <c r="I37" s="357"/>
      <c r="J37" s="357"/>
      <c r="K37" s="358"/>
      <c r="L37" s="357"/>
      <c r="M37" s="357"/>
      <c r="N37" s="364"/>
      <c r="O37" s="358"/>
      <c r="P37" s="357"/>
      <c r="Q37" s="357"/>
      <c r="R37" s="357"/>
      <c r="S37" s="358"/>
      <c r="T37" s="357"/>
      <c r="U37" s="357"/>
      <c r="V37" s="357"/>
      <c r="W37" s="358"/>
      <c r="X37" s="357"/>
      <c r="Y37" s="357"/>
      <c r="Z37" s="357"/>
    </row>
    <row r="38" spans="1:26" ht="16.5" thickBot="1">
      <c r="A38" s="64" t="s">
        <v>108</v>
      </c>
      <c r="B38" s="236"/>
      <c r="C38" s="374"/>
      <c r="D38" s="374"/>
      <c r="E38" s="374"/>
      <c r="F38" s="374"/>
      <c r="G38" s="371"/>
      <c r="H38" s="374"/>
      <c r="I38" s="374"/>
      <c r="J38" s="374"/>
      <c r="K38" s="358"/>
      <c r="L38" s="357"/>
      <c r="M38" s="357"/>
      <c r="N38" s="364"/>
      <c r="O38" s="358"/>
      <c r="P38" s="357"/>
      <c r="Q38" s="357"/>
      <c r="R38" s="357"/>
      <c r="S38" s="358"/>
      <c r="T38" s="357"/>
      <c r="U38" s="357"/>
      <c r="V38" s="357"/>
      <c r="W38" s="358"/>
      <c r="X38" s="357"/>
      <c r="Y38" s="357"/>
      <c r="Z38" s="357"/>
    </row>
    <row r="39" spans="1:26" ht="17.25" customHeight="1" thickBot="1">
      <c r="A39" s="348" t="s">
        <v>49</v>
      </c>
      <c r="B39" s="237"/>
      <c r="C39" s="375">
        <f aca="true" t="shared" si="11" ref="C39:Z39">C43+C205</f>
        <v>310300.2</v>
      </c>
      <c r="D39" s="375">
        <f t="shared" si="11"/>
        <v>177460.1</v>
      </c>
      <c r="E39" s="375">
        <f t="shared" si="11"/>
        <v>64676.8</v>
      </c>
      <c r="F39" s="375">
        <f t="shared" si="11"/>
        <v>68163.29999999999</v>
      </c>
      <c r="G39" s="375">
        <f t="shared" si="11"/>
        <v>57651</v>
      </c>
      <c r="H39" s="375">
        <f t="shared" si="11"/>
        <v>36645.9</v>
      </c>
      <c r="I39" s="375">
        <f t="shared" si="11"/>
        <v>3371.9</v>
      </c>
      <c r="J39" s="375">
        <f t="shared" si="11"/>
        <v>17633.2</v>
      </c>
      <c r="K39" s="375">
        <f t="shared" si="11"/>
        <v>63333.6</v>
      </c>
      <c r="L39" s="375">
        <f t="shared" si="11"/>
        <v>38488.899999999994</v>
      </c>
      <c r="M39" s="375">
        <f t="shared" si="11"/>
        <v>12177.800000000001</v>
      </c>
      <c r="N39" s="375">
        <f t="shared" si="11"/>
        <v>12666.900000000001</v>
      </c>
      <c r="O39" s="375">
        <f t="shared" si="11"/>
        <v>73329.79999999999</v>
      </c>
      <c r="P39" s="375">
        <f t="shared" si="11"/>
        <v>38825</v>
      </c>
      <c r="Q39" s="375">
        <f t="shared" si="11"/>
        <v>19838.8</v>
      </c>
      <c r="R39" s="375">
        <f t="shared" si="11"/>
        <v>14666</v>
      </c>
      <c r="S39" s="375">
        <f t="shared" si="11"/>
        <v>65493.8</v>
      </c>
      <c r="T39" s="375">
        <f t="shared" si="11"/>
        <v>35649.8</v>
      </c>
      <c r="U39" s="375">
        <f t="shared" si="11"/>
        <v>16745.2</v>
      </c>
      <c r="V39" s="375">
        <f t="shared" si="11"/>
        <v>13098.800000000001</v>
      </c>
      <c r="W39" s="375">
        <f t="shared" si="11"/>
        <v>50492</v>
      </c>
      <c r="X39" s="375">
        <f t="shared" si="11"/>
        <v>27850.5</v>
      </c>
      <c r="Y39" s="375">
        <f t="shared" si="11"/>
        <v>12543.1</v>
      </c>
      <c r="Z39" s="375">
        <f t="shared" si="11"/>
        <v>10098.4</v>
      </c>
    </row>
    <row r="40" spans="1:26" ht="15.75">
      <c r="A40" s="37" t="s">
        <v>64</v>
      </c>
      <c r="B40" s="238"/>
      <c r="C40" s="362"/>
      <c r="D40" s="362"/>
      <c r="E40" s="362"/>
      <c r="F40" s="362"/>
      <c r="G40" s="362"/>
      <c r="H40" s="362"/>
      <c r="I40" s="362"/>
      <c r="J40" s="362"/>
      <c r="K40" s="358"/>
      <c r="L40" s="357"/>
      <c r="M40" s="357"/>
      <c r="N40" s="364"/>
      <c r="O40" s="358"/>
      <c r="P40" s="357"/>
      <c r="Q40" s="357"/>
      <c r="R40" s="357"/>
      <c r="S40" s="358"/>
      <c r="T40" s="357"/>
      <c r="U40" s="357"/>
      <c r="V40" s="357"/>
      <c r="W40" s="358"/>
      <c r="X40" s="357"/>
      <c r="Y40" s="357"/>
      <c r="Z40" s="357"/>
    </row>
    <row r="41" spans="1:26" ht="15.75">
      <c r="A41" s="30"/>
      <c r="B41" s="239"/>
      <c r="C41" s="358"/>
      <c r="D41" s="358"/>
      <c r="E41" s="358"/>
      <c r="F41" s="358"/>
      <c r="G41" s="358"/>
      <c r="H41" s="358"/>
      <c r="I41" s="358"/>
      <c r="J41" s="358"/>
      <c r="K41" s="358"/>
      <c r="L41" s="357"/>
      <c r="M41" s="357"/>
      <c r="N41" s="364"/>
      <c r="O41" s="358"/>
      <c r="P41" s="357"/>
      <c r="Q41" s="357"/>
      <c r="R41" s="357"/>
      <c r="S41" s="358"/>
      <c r="T41" s="357"/>
      <c r="U41" s="357"/>
      <c r="V41" s="357"/>
      <c r="W41" s="358"/>
      <c r="X41" s="357"/>
      <c r="Y41" s="357"/>
      <c r="Z41" s="357"/>
    </row>
    <row r="42" spans="1:26" ht="16.5" thickBot="1">
      <c r="A42" s="28" t="s">
        <v>85</v>
      </c>
      <c r="B42" s="228"/>
      <c r="C42" s="371"/>
      <c r="D42" s="371"/>
      <c r="E42" s="371"/>
      <c r="F42" s="371"/>
      <c r="G42" s="376"/>
      <c r="H42" s="376"/>
      <c r="I42" s="376"/>
      <c r="J42" s="376"/>
      <c r="K42" s="358"/>
      <c r="L42" s="357"/>
      <c r="M42" s="357"/>
      <c r="N42" s="364"/>
      <c r="O42" s="358"/>
      <c r="P42" s="357"/>
      <c r="Q42" s="357"/>
      <c r="R42" s="357"/>
      <c r="S42" s="358"/>
      <c r="T42" s="357"/>
      <c r="U42" s="357"/>
      <c r="V42" s="357"/>
      <c r="W42" s="358"/>
      <c r="X42" s="357"/>
      <c r="Y42" s="357"/>
      <c r="Z42" s="357"/>
    </row>
    <row r="43" spans="1:26" ht="16.5" customHeight="1" thickBot="1">
      <c r="A43" s="344" t="s">
        <v>86</v>
      </c>
      <c r="B43" s="237"/>
      <c r="C43" s="377">
        <f>C80+C101+C176+C202</f>
        <v>251866.2</v>
      </c>
      <c r="D43" s="377">
        <f>D80+D101+D176+D202</f>
        <v>146495.1</v>
      </c>
      <c r="E43" s="377">
        <f>E80+E101+E176+E202</f>
        <v>49310.8</v>
      </c>
      <c r="F43" s="377">
        <f>F80+F101+F176+F202</f>
        <v>56060.299999999996</v>
      </c>
      <c r="G43" s="377">
        <f aca="true" t="shared" si="12" ref="G43:Z43">G80+G101+G176+G202</f>
        <v>52446.5</v>
      </c>
      <c r="H43" s="377">
        <f t="shared" si="12"/>
        <v>33336.9</v>
      </c>
      <c r="I43" s="377">
        <f t="shared" si="12"/>
        <v>2933.4</v>
      </c>
      <c r="J43" s="377">
        <f t="shared" si="12"/>
        <v>16176.2</v>
      </c>
      <c r="K43" s="377">
        <f t="shared" si="12"/>
        <v>50032.4</v>
      </c>
      <c r="L43" s="377">
        <f t="shared" si="12"/>
        <v>30517.6</v>
      </c>
      <c r="M43" s="377">
        <f t="shared" si="12"/>
        <v>9508.2</v>
      </c>
      <c r="N43" s="377">
        <f t="shared" si="12"/>
        <v>10006.6</v>
      </c>
      <c r="O43" s="377">
        <f t="shared" si="12"/>
        <v>58676.7</v>
      </c>
      <c r="P43" s="377">
        <f t="shared" si="12"/>
        <v>31570.5</v>
      </c>
      <c r="Q43" s="377">
        <f t="shared" si="12"/>
        <v>15370.9</v>
      </c>
      <c r="R43" s="377">
        <f t="shared" si="12"/>
        <v>11735.3</v>
      </c>
      <c r="S43" s="377">
        <f t="shared" si="12"/>
        <v>51500.6</v>
      </c>
      <c r="T43" s="377">
        <f t="shared" si="12"/>
        <v>28771.500000000004</v>
      </c>
      <c r="U43" s="377">
        <f t="shared" si="12"/>
        <v>12428.900000000001</v>
      </c>
      <c r="V43" s="377">
        <f t="shared" si="12"/>
        <v>10300.2</v>
      </c>
      <c r="W43" s="377">
        <f t="shared" si="12"/>
        <v>39210</v>
      </c>
      <c r="X43" s="377">
        <f t="shared" si="12"/>
        <v>22298.6</v>
      </c>
      <c r="Y43" s="377">
        <f t="shared" si="12"/>
        <v>9069.4</v>
      </c>
      <c r="Z43" s="377">
        <f t="shared" si="12"/>
        <v>7842</v>
      </c>
    </row>
    <row r="44" spans="1:26" ht="15.75">
      <c r="A44" s="37" t="s">
        <v>64</v>
      </c>
      <c r="B44" s="238"/>
      <c r="C44" s="362"/>
      <c r="D44" s="362"/>
      <c r="E44" s="362"/>
      <c r="F44" s="362"/>
      <c r="G44" s="378"/>
      <c r="H44" s="378"/>
      <c r="I44" s="378"/>
      <c r="J44" s="378"/>
      <c r="K44" s="358"/>
      <c r="L44" s="357"/>
      <c r="M44" s="357"/>
      <c r="N44" s="364"/>
      <c r="O44" s="358"/>
      <c r="P44" s="357"/>
      <c r="Q44" s="357"/>
      <c r="R44" s="357"/>
      <c r="S44" s="358"/>
      <c r="T44" s="357"/>
      <c r="U44" s="357"/>
      <c r="V44" s="357"/>
      <c r="W44" s="358"/>
      <c r="X44" s="357"/>
      <c r="Y44" s="357"/>
      <c r="Z44" s="357"/>
    </row>
    <row r="45" spans="1:26" ht="15.75">
      <c r="A45" s="31" t="s">
        <v>84</v>
      </c>
      <c r="B45" s="240"/>
      <c r="C45" s="379"/>
      <c r="D45" s="379"/>
      <c r="E45" s="379"/>
      <c r="F45" s="379"/>
      <c r="G45" s="380"/>
      <c r="H45" s="380"/>
      <c r="I45" s="380"/>
      <c r="J45" s="380"/>
      <c r="K45" s="358"/>
      <c r="L45" s="357"/>
      <c r="M45" s="357"/>
      <c r="N45" s="364"/>
      <c r="O45" s="358"/>
      <c r="P45" s="357"/>
      <c r="Q45" s="357"/>
      <c r="R45" s="357"/>
      <c r="S45" s="358"/>
      <c r="T45" s="357"/>
      <c r="U45" s="357"/>
      <c r="V45" s="357"/>
      <c r="W45" s="358"/>
      <c r="X45" s="357"/>
      <c r="Y45" s="357"/>
      <c r="Z45" s="357"/>
    </row>
    <row r="46" spans="1:26" ht="15.75">
      <c r="A46" s="32" t="s">
        <v>83</v>
      </c>
      <c r="B46" s="241"/>
      <c r="C46" s="381"/>
      <c r="D46" s="381"/>
      <c r="E46" s="381"/>
      <c r="F46" s="381"/>
      <c r="G46" s="381"/>
      <c r="H46" s="381"/>
      <c r="I46" s="381"/>
      <c r="J46" s="381"/>
      <c r="K46" s="358"/>
      <c r="L46" s="357"/>
      <c r="M46" s="357"/>
      <c r="N46" s="364"/>
      <c r="O46" s="358"/>
      <c r="P46" s="357"/>
      <c r="Q46" s="357"/>
      <c r="R46" s="357"/>
      <c r="S46" s="358"/>
      <c r="T46" s="357"/>
      <c r="U46" s="357"/>
      <c r="V46" s="357"/>
      <c r="W46" s="358"/>
      <c r="X46" s="357"/>
      <c r="Y46" s="357"/>
      <c r="Z46" s="357"/>
    </row>
    <row r="47" spans="1:26" ht="15.75" customHeight="1">
      <c r="A47" s="66" t="s">
        <v>92</v>
      </c>
      <c r="B47" s="233" t="s">
        <v>178</v>
      </c>
      <c r="C47" s="357">
        <f aca="true" t="shared" si="13" ref="C47:C63">D47+E47+F47</f>
        <v>236.10000000000002</v>
      </c>
      <c r="D47" s="357">
        <f aca="true" t="shared" si="14" ref="D47:D63">H47+L47+P47+T47+X47</f>
        <v>120</v>
      </c>
      <c r="E47" s="357">
        <f aca="true" t="shared" si="15" ref="E47:E63">I47+M47+Q47+U47+Y47</f>
        <v>72.4</v>
      </c>
      <c r="F47" s="357">
        <f aca="true" t="shared" si="16" ref="F47:F63">J47+N47+R47+V47+Z47</f>
        <v>43.7</v>
      </c>
      <c r="G47" s="362">
        <f>H47+I47+J47</f>
        <v>22.7</v>
      </c>
      <c r="H47" s="350">
        <v>19.7</v>
      </c>
      <c r="I47" s="350">
        <v>2</v>
      </c>
      <c r="J47" s="350">
        <v>1</v>
      </c>
      <c r="K47" s="358"/>
      <c r="L47" s="357"/>
      <c r="M47" s="357"/>
      <c r="N47" s="364"/>
      <c r="O47" s="359">
        <f aca="true" t="shared" si="17" ref="O47:O53">P47+Q47+R47</f>
        <v>213.39999999999998</v>
      </c>
      <c r="P47" s="360">
        <v>100.3</v>
      </c>
      <c r="Q47" s="360">
        <v>70.4</v>
      </c>
      <c r="R47" s="360">
        <v>42.7</v>
      </c>
      <c r="S47" s="358"/>
      <c r="T47" s="357"/>
      <c r="U47" s="357"/>
      <c r="V47" s="357"/>
      <c r="W47" s="358"/>
      <c r="X47" s="357"/>
      <c r="Y47" s="357"/>
      <c r="Z47" s="357"/>
    </row>
    <row r="48" spans="1:26" ht="27" customHeight="1">
      <c r="A48" s="14" t="s">
        <v>13</v>
      </c>
      <c r="B48" s="229" t="s">
        <v>172</v>
      </c>
      <c r="C48" s="357">
        <f t="shared" si="13"/>
        <v>650</v>
      </c>
      <c r="D48" s="357">
        <f t="shared" si="14"/>
        <v>306.1</v>
      </c>
      <c r="E48" s="357">
        <f t="shared" si="15"/>
        <v>184.9</v>
      </c>
      <c r="F48" s="357">
        <f t="shared" si="16"/>
        <v>159</v>
      </c>
      <c r="G48" s="358">
        <f>H48+I48+J48</f>
        <v>105</v>
      </c>
      <c r="H48" s="357">
        <v>50</v>
      </c>
      <c r="I48" s="357">
        <v>5</v>
      </c>
      <c r="J48" s="357">
        <v>50</v>
      </c>
      <c r="K48" s="359"/>
      <c r="L48" s="360"/>
      <c r="M48" s="360"/>
      <c r="N48" s="361"/>
      <c r="O48" s="359">
        <f t="shared" si="17"/>
        <v>240</v>
      </c>
      <c r="P48" s="360">
        <v>112.8</v>
      </c>
      <c r="Q48" s="360">
        <v>79.2</v>
      </c>
      <c r="R48" s="360">
        <v>48</v>
      </c>
      <c r="S48" s="358">
        <f>T48+U48+V48</f>
        <v>305</v>
      </c>
      <c r="T48" s="360">
        <v>143.3</v>
      </c>
      <c r="U48" s="360">
        <v>100.7</v>
      </c>
      <c r="V48" s="360">
        <v>61</v>
      </c>
      <c r="W48" s="359"/>
      <c r="X48" s="360"/>
      <c r="Y48" s="360"/>
      <c r="Z48" s="360"/>
    </row>
    <row r="49" spans="1:26" ht="22.5" customHeight="1">
      <c r="A49" s="14" t="s">
        <v>15</v>
      </c>
      <c r="B49" s="242" t="s">
        <v>192</v>
      </c>
      <c r="C49" s="357">
        <f t="shared" si="13"/>
        <v>633.2</v>
      </c>
      <c r="D49" s="357">
        <f t="shared" si="14"/>
        <v>402</v>
      </c>
      <c r="E49" s="357">
        <f t="shared" si="15"/>
        <v>143</v>
      </c>
      <c r="F49" s="357">
        <f t="shared" si="16"/>
        <v>88.2</v>
      </c>
      <c r="G49" s="358">
        <f>H49+I49+J49</f>
        <v>192.3</v>
      </c>
      <c r="H49" s="360">
        <v>174.8</v>
      </c>
      <c r="I49" s="360">
        <v>17.5</v>
      </c>
      <c r="J49" s="360"/>
      <c r="K49" s="359">
        <f>L49+M49+N49</f>
        <v>200</v>
      </c>
      <c r="L49" s="360">
        <v>114</v>
      </c>
      <c r="M49" s="360">
        <v>46</v>
      </c>
      <c r="N49" s="361">
        <v>40</v>
      </c>
      <c r="O49" s="359">
        <f t="shared" si="17"/>
        <v>240.89999999999998</v>
      </c>
      <c r="P49" s="360">
        <v>113.2</v>
      </c>
      <c r="Q49" s="360">
        <v>79.5</v>
      </c>
      <c r="R49" s="360">
        <v>48.2</v>
      </c>
      <c r="S49" s="359"/>
      <c r="T49" s="360"/>
      <c r="U49" s="360"/>
      <c r="V49" s="360"/>
      <c r="W49" s="359"/>
      <c r="X49" s="360"/>
      <c r="Y49" s="360"/>
      <c r="Z49" s="360"/>
    </row>
    <row r="50" spans="1:26" ht="15.75">
      <c r="A50" s="14" t="s">
        <v>18</v>
      </c>
      <c r="B50" s="229" t="s">
        <v>174</v>
      </c>
      <c r="C50" s="357">
        <f t="shared" si="13"/>
        <v>880</v>
      </c>
      <c r="D50" s="357">
        <f t="shared" si="14"/>
        <v>413.6</v>
      </c>
      <c r="E50" s="357">
        <f t="shared" si="15"/>
        <v>290.4</v>
      </c>
      <c r="F50" s="357">
        <f t="shared" si="16"/>
        <v>176</v>
      </c>
      <c r="G50" s="358"/>
      <c r="H50" s="357"/>
      <c r="I50" s="357"/>
      <c r="J50" s="357"/>
      <c r="K50" s="358"/>
      <c r="L50" s="357"/>
      <c r="M50" s="357"/>
      <c r="N50" s="364"/>
      <c r="O50" s="359">
        <f t="shared" si="17"/>
        <v>300</v>
      </c>
      <c r="P50" s="360">
        <v>141</v>
      </c>
      <c r="Q50" s="360">
        <v>99</v>
      </c>
      <c r="R50" s="360">
        <v>60</v>
      </c>
      <c r="S50" s="358">
        <f>T50+U50+V50</f>
        <v>280</v>
      </c>
      <c r="T50" s="360">
        <v>131.6</v>
      </c>
      <c r="U50" s="360">
        <v>92.4</v>
      </c>
      <c r="V50" s="360">
        <v>56</v>
      </c>
      <c r="W50" s="358">
        <f>X50+Y50+Z50</f>
        <v>300</v>
      </c>
      <c r="X50" s="360">
        <v>141</v>
      </c>
      <c r="Y50" s="360">
        <v>99</v>
      </c>
      <c r="Z50" s="360">
        <v>60</v>
      </c>
    </row>
    <row r="51" spans="1:26" ht="15.75">
      <c r="A51" s="14" t="s">
        <v>45</v>
      </c>
      <c r="B51" s="229" t="s">
        <v>173</v>
      </c>
      <c r="C51" s="357">
        <f t="shared" si="13"/>
        <v>776.4000000000001</v>
      </c>
      <c r="D51" s="357">
        <f t="shared" si="14"/>
        <v>459</v>
      </c>
      <c r="E51" s="357">
        <f t="shared" si="15"/>
        <v>182.7</v>
      </c>
      <c r="F51" s="357">
        <f t="shared" si="16"/>
        <v>134.7</v>
      </c>
      <c r="G51" s="358">
        <f>H51+I51+J51</f>
        <v>176.39999999999998</v>
      </c>
      <c r="H51" s="360">
        <v>147</v>
      </c>
      <c r="I51" s="360">
        <v>14.7</v>
      </c>
      <c r="J51" s="360">
        <v>14.7</v>
      </c>
      <c r="K51" s="359">
        <f>L51+M51+N51</f>
        <v>300</v>
      </c>
      <c r="L51" s="360">
        <v>171</v>
      </c>
      <c r="M51" s="360">
        <v>69</v>
      </c>
      <c r="N51" s="361">
        <v>60</v>
      </c>
      <c r="O51" s="359">
        <f t="shared" si="17"/>
        <v>300</v>
      </c>
      <c r="P51" s="360">
        <v>141</v>
      </c>
      <c r="Q51" s="360">
        <v>99</v>
      </c>
      <c r="R51" s="360">
        <v>60</v>
      </c>
      <c r="S51" s="358"/>
      <c r="T51" s="357"/>
      <c r="U51" s="357"/>
      <c r="V51" s="357"/>
      <c r="W51" s="358"/>
      <c r="X51" s="357"/>
      <c r="Y51" s="357"/>
      <c r="Z51" s="357"/>
    </row>
    <row r="52" spans="1:26" ht="15.75">
      <c r="A52" s="45" t="s">
        <v>6</v>
      </c>
      <c r="B52" s="243" t="s">
        <v>174</v>
      </c>
      <c r="C52" s="357">
        <f t="shared" si="13"/>
        <v>1020</v>
      </c>
      <c r="D52" s="357">
        <f t="shared" si="14"/>
        <v>479.4</v>
      </c>
      <c r="E52" s="357">
        <f t="shared" si="15"/>
        <v>336.6</v>
      </c>
      <c r="F52" s="357">
        <f t="shared" si="16"/>
        <v>204</v>
      </c>
      <c r="G52" s="358"/>
      <c r="H52" s="360"/>
      <c r="I52" s="360"/>
      <c r="J52" s="360"/>
      <c r="K52" s="358"/>
      <c r="L52" s="357"/>
      <c r="M52" s="357"/>
      <c r="N52" s="364"/>
      <c r="O52" s="359">
        <f t="shared" si="17"/>
        <v>320</v>
      </c>
      <c r="P52" s="360">
        <v>150.4</v>
      </c>
      <c r="Q52" s="360">
        <v>105.6</v>
      </c>
      <c r="R52" s="360">
        <v>64</v>
      </c>
      <c r="S52" s="358">
        <f aca="true" t="shared" si="18" ref="S52:S61">T52+U52+V52</f>
        <v>350</v>
      </c>
      <c r="T52" s="360">
        <v>164.5</v>
      </c>
      <c r="U52" s="360">
        <v>115.5</v>
      </c>
      <c r="V52" s="360">
        <v>70</v>
      </c>
      <c r="W52" s="358">
        <f>X52+Y52+Z52</f>
        <v>350</v>
      </c>
      <c r="X52" s="360">
        <v>164.5</v>
      </c>
      <c r="Y52" s="360">
        <v>115.5</v>
      </c>
      <c r="Z52" s="360">
        <v>70</v>
      </c>
    </row>
    <row r="53" spans="1:26" ht="15.75">
      <c r="A53" s="14" t="s">
        <v>27</v>
      </c>
      <c r="B53" s="229" t="s">
        <v>175</v>
      </c>
      <c r="C53" s="357">
        <f t="shared" si="13"/>
        <v>5652</v>
      </c>
      <c r="D53" s="357">
        <f t="shared" si="14"/>
        <v>3457</v>
      </c>
      <c r="E53" s="357">
        <f t="shared" si="15"/>
        <v>1320</v>
      </c>
      <c r="F53" s="357">
        <f t="shared" si="16"/>
        <v>875</v>
      </c>
      <c r="G53" s="358">
        <f>H53+I53+J53</f>
        <v>1652</v>
      </c>
      <c r="H53" s="360">
        <v>1427</v>
      </c>
      <c r="I53" s="360">
        <v>150</v>
      </c>
      <c r="J53" s="360">
        <v>75</v>
      </c>
      <c r="K53" s="359">
        <f>L53+M53+N53</f>
        <v>1500</v>
      </c>
      <c r="L53" s="360">
        <v>855</v>
      </c>
      <c r="M53" s="360">
        <v>345</v>
      </c>
      <c r="N53" s="361">
        <v>300</v>
      </c>
      <c r="O53" s="359">
        <f t="shared" si="17"/>
        <v>1200</v>
      </c>
      <c r="P53" s="360">
        <v>564</v>
      </c>
      <c r="Q53" s="360">
        <v>396</v>
      </c>
      <c r="R53" s="360">
        <v>240</v>
      </c>
      <c r="S53" s="358">
        <f t="shared" si="18"/>
        <v>1300</v>
      </c>
      <c r="T53" s="360">
        <v>611</v>
      </c>
      <c r="U53" s="360">
        <v>429</v>
      </c>
      <c r="V53" s="360">
        <v>260</v>
      </c>
      <c r="W53" s="359"/>
      <c r="X53" s="360"/>
      <c r="Y53" s="360"/>
      <c r="Z53" s="360"/>
    </row>
    <row r="54" spans="1:26" ht="26.25">
      <c r="A54" s="14" t="s">
        <v>28</v>
      </c>
      <c r="B54" s="229" t="s">
        <v>176</v>
      </c>
      <c r="C54" s="357">
        <f t="shared" si="13"/>
        <v>2300</v>
      </c>
      <c r="D54" s="357">
        <f t="shared" si="14"/>
        <v>1161</v>
      </c>
      <c r="E54" s="357">
        <f t="shared" si="15"/>
        <v>679</v>
      </c>
      <c r="F54" s="357">
        <f t="shared" si="16"/>
        <v>460</v>
      </c>
      <c r="G54" s="358"/>
      <c r="H54" s="357"/>
      <c r="I54" s="357"/>
      <c r="J54" s="357"/>
      <c r="K54" s="359">
        <f>L54+M54+N54</f>
        <v>800</v>
      </c>
      <c r="L54" s="360">
        <v>456</v>
      </c>
      <c r="M54" s="360">
        <v>184</v>
      </c>
      <c r="N54" s="361">
        <v>160</v>
      </c>
      <c r="O54" s="359"/>
      <c r="P54" s="360"/>
      <c r="Q54" s="360"/>
      <c r="R54" s="360"/>
      <c r="S54" s="358">
        <f t="shared" si="18"/>
        <v>800</v>
      </c>
      <c r="T54" s="360">
        <v>376</v>
      </c>
      <c r="U54" s="360">
        <v>264</v>
      </c>
      <c r="V54" s="360">
        <v>160</v>
      </c>
      <c r="W54" s="358">
        <f>X54+Y54+Z54</f>
        <v>700</v>
      </c>
      <c r="X54" s="360">
        <v>329</v>
      </c>
      <c r="Y54" s="360">
        <v>231</v>
      </c>
      <c r="Z54" s="360">
        <v>140</v>
      </c>
    </row>
    <row r="55" spans="1:26" ht="15.75">
      <c r="A55" s="14" t="s">
        <v>31</v>
      </c>
      <c r="B55" s="229" t="s">
        <v>171</v>
      </c>
      <c r="C55" s="357">
        <f t="shared" si="13"/>
        <v>500</v>
      </c>
      <c r="D55" s="357">
        <f t="shared" si="14"/>
        <v>235</v>
      </c>
      <c r="E55" s="357">
        <f t="shared" si="15"/>
        <v>165</v>
      </c>
      <c r="F55" s="357">
        <f t="shared" si="16"/>
        <v>100</v>
      </c>
      <c r="G55" s="358"/>
      <c r="H55" s="360"/>
      <c r="I55" s="360"/>
      <c r="J55" s="360"/>
      <c r="K55" s="359"/>
      <c r="L55" s="360"/>
      <c r="M55" s="360"/>
      <c r="N55" s="361"/>
      <c r="O55" s="359">
        <f>P55+Q55+R55</f>
        <v>200</v>
      </c>
      <c r="P55" s="360">
        <v>94</v>
      </c>
      <c r="Q55" s="360">
        <v>66</v>
      </c>
      <c r="R55" s="360">
        <v>40</v>
      </c>
      <c r="S55" s="358">
        <f t="shared" si="18"/>
        <v>300</v>
      </c>
      <c r="T55" s="360">
        <v>141</v>
      </c>
      <c r="U55" s="360">
        <v>99</v>
      </c>
      <c r="V55" s="360">
        <v>60</v>
      </c>
      <c r="W55" s="359"/>
      <c r="X55" s="360"/>
      <c r="Y55" s="360"/>
      <c r="Z55" s="360"/>
    </row>
    <row r="56" spans="1:26" ht="15.75">
      <c r="A56" s="14" t="s">
        <v>32</v>
      </c>
      <c r="B56" s="229" t="s">
        <v>169</v>
      </c>
      <c r="C56" s="357">
        <f t="shared" si="13"/>
        <v>663.5</v>
      </c>
      <c r="D56" s="357">
        <f t="shared" si="14"/>
        <v>364.2</v>
      </c>
      <c r="E56" s="357">
        <f t="shared" si="15"/>
        <v>182.8</v>
      </c>
      <c r="F56" s="357">
        <f t="shared" si="16"/>
        <v>116.5</v>
      </c>
      <c r="G56" s="358">
        <f>H56+I56+J56</f>
        <v>103.5</v>
      </c>
      <c r="H56" s="360">
        <v>90</v>
      </c>
      <c r="I56" s="360">
        <v>9</v>
      </c>
      <c r="J56" s="360">
        <v>4.5</v>
      </c>
      <c r="K56" s="359">
        <f>L56+M56+N56</f>
        <v>110</v>
      </c>
      <c r="L56" s="360">
        <v>62.7</v>
      </c>
      <c r="M56" s="360">
        <v>25.3</v>
      </c>
      <c r="N56" s="361">
        <v>22</v>
      </c>
      <c r="O56" s="359">
        <f>P56+Q56+R56</f>
        <v>150</v>
      </c>
      <c r="P56" s="360">
        <v>70.5</v>
      </c>
      <c r="Q56" s="360">
        <v>49.5</v>
      </c>
      <c r="R56" s="360">
        <v>30</v>
      </c>
      <c r="S56" s="358">
        <f t="shared" si="18"/>
        <v>150</v>
      </c>
      <c r="T56" s="360">
        <v>70.5</v>
      </c>
      <c r="U56" s="360">
        <v>49.5</v>
      </c>
      <c r="V56" s="360">
        <v>30</v>
      </c>
      <c r="W56" s="358">
        <f>X56+Y56+Z56</f>
        <v>150</v>
      </c>
      <c r="X56" s="360">
        <v>70.5</v>
      </c>
      <c r="Y56" s="360">
        <v>49.5</v>
      </c>
      <c r="Z56" s="360">
        <v>30</v>
      </c>
    </row>
    <row r="57" spans="1:26" ht="26.25">
      <c r="A57" s="14" t="s">
        <v>33</v>
      </c>
      <c r="B57" s="229" t="s">
        <v>177</v>
      </c>
      <c r="C57" s="357">
        <f t="shared" si="13"/>
        <v>406.79999999999995</v>
      </c>
      <c r="D57" s="357">
        <f t="shared" si="14"/>
        <v>208.2</v>
      </c>
      <c r="E57" s="357">
        <f t="shared" si="15"/>
        <v>122.7</v>
      </c>
      <c r="F57" s="357">
        <f t="shared" si="16"/>
        <v>75.9</v>
      </c>
      <c r="G57" s="358">
        <f>H57+I57+J57</f>
        <v>46.8</v>
      </c>
      <c r="H57" s="360">
        <v>39</v>
      </c>
      <c r="I57" s="360">
        <v>3.9</v>
      </c>
      <c r="J57" s="360">
        <v>3.9</v>
      </c>
      <c r="K57" s="359"/>
      <c r="L57" s="360"/>
      <c r="M57" s="360"/>
      <c r="N57" s="361"/>
      <c r="O57" s="359">
        <f>P57+Q57+R57</f>
        <v>200</v>
      </c>
      <c r="P57" s="360">
        <v>94</v>
      </c>
      <c r="Q57" s="360">
        <v>66</v>
      </c>
      <c r="R57" s="360">
        <v>40</v>
      </c>
      <c r="S57" s="358">
        <f t="shared" si="18"/>
        <v>160</v>
      </c>
      <c r="T57" s="360">
        <v>75.2</v>
      </c>
      <c r="U57" s="360">
        <v>52.8</v>
      </c>
      <c r="V57" s="360">
        <v>32</v>
      </c>
      <c r="W57" s="359"/>
      <c r="X57" s="360"/>
      <c r="Y57" s="360"/>
      <c r="Z57" s="360"/>
    </row>
    <row r="58" spans="1:102" ht="15.75">
      <c r="A58" s="45" t="s">
        <v>93</v>
      </c>
      <c r="B58" s="244" t="s">
        <v>169</v>
      </c>
      <c r="C58" s="357">
        <f t="shared" si="13"/>
        <v>1015</v>
      </c>
      <c r="D58" s="357">
        <f t="shared" si="14"/>
        <v>491</v>
      </c>
      <c r="E58" s="357">
        <f t="shared" si="15"/>
        <v>314</v>
      </c>
      <c r="F58" s="357">
        <f t="shared" si="16"/>
        <v>210</v>
      </c>
      <c r="G58" s="358">
        <f>H58+I58+J58</f>
        <v>215</v>
      </c>
      <c r="H58" s="357">
        <v>95</v>
      </c>
      <c r="I58" s="357">
        <v>70</v>
      </c>
      <c r="J58" s="357">
        <v>50</v>
      </c>
      <c r="K58" s="359">
        <f>L58+M58+N58</f>
        <v>200</v>
      </c>
      <c r="L58" s="360">
        <v>114</v>
      </c>
      <c r="M58" s="360">
        <v>46</v>
      </c>
      <c r="N58" s="361">
        <v>40</v>
      </c>
      <c r="O58" s="359">
        <f>P58+Q58+R58</f>
        <v>200</v>
      </c>
      <c r="P58" s="360">
        <v>94</v>
      </c>
      <c r="Q58" s="360">
        <v>66</v>
      </c>
      <c r="R58" s="360">
        <v>40</v>
      </c>
      <c r="S58" s="358">
        <f t="shared" si="18"/>
        <v>200</v>
      </c>
      <c r="T58" s="360">
        <v>94</v>
      </c>
      <c r="U58" s="360">
        <v>66</v>
      </c>
      <c r="V58" s="360">
        <v>40</v>
      </c>
      <c r="W58" s="358">
        <f>X58+Y58+Z58</f>
        <v>200</v>
      </c>
      <c r="X58" s="360">
        <v>94</v>
      </c>
      <c r="Y58" s="360">
        <v>66</v>
      </c>
      <c r="Z58" s="360">
        <v>40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</row>
    <row r="59" spans="1:26" ht="15.75">
      <c r="A59" s="45" t="s">
        <v>8</v>
      </c>
      <c r="B59" s="229">
        <v>2013</v>
      </c>
      <c r="C59" s="357">
        <f t="shared" si="13"/>
        <v>120</v>
      </c>
      <c r="D59" s="357">
        <f t="shared" si="14"/>
        <v>66</v>
      </c>
      <c r="E59" s="357">
        <f t="shared" si="15"/>
        <v>30</v>
      </c>
      <c r="F59" s="357">
        <f t="shared" si="16"/>
        <v>24</v>
      </c>
      <c r="G59" s="358"/>
      <c r="H59" s="360"/>
      <c r="I59" s="360"/>
      <c r="J59" s="360"/>
      <c r="K59" s="358"/>
      <c r="L59" s="357"/>
      <c r="M59" s="357"/>
      <c r="N59" s="364"/>
      <c r="O59" s="358"/>
      <c r="P59" s="357"/>
      <c r="Q59" s="357"/>
      <c r="R59" s="357"/>
      <c r="S59" s="358">
        <f t="shared" si="18"/>
        <v>120</v>
      </c>
      <c r="T59" s="357">
        <v>66</v>
      </c>
      <c r="U59" s="357">
        <v>30</v>
      </c>
      <c r="V59" s="357">
        <v>24</v>
      </c>
      <c r="W59" s="358"/>
      <c r="X59" s="357"/>
      <c r="Y59" s="357"/>
      <c r="Z59" s="357"/>
    </row>
    <row r="60" spans="1:26" ht="15.75">
      <c r="A60" s="14" t="s">
        <v>9</v>
      </c>
      <c r="B60" s="229" t="s">
        <v>171</v>
      </c>
      <c r="C60" s="357">
        <f t="shared" si="13"/>
        <v>460</v>
      </c>
      <c r="D60" s="357">
        <f t="shared" si="14"/>
        <v>253</v>
      </c>
      <c r="E60" s="357">
        <f t="shared" si="15"/>
        <v>115</v>
      </c>
      <c r="F60" s="357">
        <f t="shared" si="16"/>
        <v>92</v>
      </c>
      <c r="G60" s="358"/>
      <c r="H60" s="360"/>
      <c r="I60" s="360"/>
      <c r="J60" s="360"/>
      <c r="K60" s="358"/>
      <c r="L60" s="357"/>
      <c r="M60" s="357"/>
      <c r="N60" s="364"/>
      <c r="O60" s="359">
        <f>P60+Q60+R60</f>
        <v>200</v>
      </c>
      <c r="P60" s="357">
        <v>110</v>
      </c>
      <c r="Q60" s="357">
        <v>50</v>
      </c>
      <c r="R60" s="357">
        <v>40</v>
      </c>
      <c r="S60" s="358">
        <f t="shared" si="18"/>
        <v>260</v>
      </c>
      <c r="T60" s="357">
        <v>143</v>
      </c>
      <c r="U60" s="357">
        <v>65</v>
      </c>
      <c r="V60" s="357">
        <v>52</v>
      </c>
      <c r="W60" s="358"/>
      <c r="X60" s="357"/>
      <c r="Y60" s="357"/>
      <c r="Z60" s="357"/>
    </row>
    <row r="61" spans="1:26" ht="15.75">
      <c r="A61" s="14" t="s">
        <v>42</v>
      </c>
      <c r="B61" s="229" t="s">
        <v>10</v>
      </c>
      <c r="C61" s="357">
        <f t="shared" si="13"/>
        <v>1370</v>
      </c>
      <c r="D61" s="357">
        <f t="shared" si="14"/>
        <v>800.2</v>
      </c>
      <c r="E61" s="357">
        <f t="shared" si="15"/>
        <v>295.8</v>
      </c>
      <c r="F61" s="357">
        <f t="shared" si="16"/>
        <v>274</v>
      </c>
      <c r="G61" s="358"/>
      <c r="H61" s="360"/>
      <c r="I61" s="360"/>
      <c r="J61" s="360"/>
      <c r="K61" s="359">
        <f>L61+M61+N61</f>
        <v>410</v>
      </c>
      <c r="L61" s="360">
        <v>272.2</v>
      </c>
      <c r="M61" s="360">
        <v>55.8</v>
      </c>
      <c r="N61" s="361">
        <v>82</v>
      </c>
      <c r="O61" s="359">
        <f>P61+Q61+R61</f>
        <v>360</v>
      </c>
      <c r="P61" s="357">
        <v>198</v>
      </c>
      <c r="Q61" s="357">
        <v>90</v>
      </c>
      <c r="R61" s="357">
        <v>72</v>
      </c>
      <c r="S61" s="358">
        <f t="shared" si="18"/>
        <v>300</v>
      </c>
      <c r="T61" s="357">
        <v>165</v>
      </c>
      <c r="U61" s="357">
        <v>75</v>
      </c>
      <c r="V61" s="357">
        <v>60</v>
      </c>
      <c r="W61" s="358">
        <f>X61+Y61+Z61</f>
        <v>300</v>
      </c>
      <c r="X61" s="357">
        <v>165</v>
      </c>
      <c r="Y61" s="357">
        <v>75</v>
      </c>
      <c r="Z61" s="357">
        <v>60</v>
      </c>
    </row>
    <row r="62" spans="1:26" ht="15.75">
      <c r="A62" s="66" t="s">
        <v>105</v>
      </c>
      <c r="B62" s="233">
        <v>2011</v>
      </c>
      <c r="C62" s="357">
        <f t="shared" si="13"/>
        <v>763</v>
      </c>
      <c r="D62" s="357">
        <f t="shared" si="14"/>
        <v>506.6</v>
      </c>
      <c r="E62" s="357">
        <f t="shared" si="15"/>
        <v>103.8</v>
      </c>
      <c r="F62" s="357">
        <f t="shared" si="16"/>
        <v>152.6</v>
      </c>
      <c r="G62" s="358"/>
      <c r="H62" s="374"/>
      <c r="I62" s="357"/>
      <c r="J62" s="370"/>
      <c r="K62" s="359">
        <f>L62+M62+N62</f>
        <v>763</v>
      </c>
      <c r="L62" s="360">
        <v>506.6</v>
      </c>
      <c r="M62" s="360">
        <v>103.8</v>
      </c>
      <c r="N62" s="361">
        <v>152.6</v>
      </c>
      <c r="O62" s="358"/>
      <c r="P62" s="357"/>
      <c r="Q62" s="357"/>
      <c r="R62" s="357"/>
      <c r="S62" s="358"/>
      <c r="T62" s="357"/>
      <c r="U62" s="357"/>
      <c r="V62" s="357"/>
      <c r="W62" s="358"/>
      <c r="X62" s="357"/>
      <c r="Y62" s="357"/>
      <c r="Z62" s="357"/>
    </row>
    <row r="63" spans="1:26" ht="15.75">
      <c r="A63" s="14" t="s">
        <v>40</v>
      </c>
      <c r="B63" s="229" t="s">
        <v>171</v>
      </c>
      <c r="C63" s="357">
        <f t="shared" si="13"/>
        <v>257</v>
      </c>
      <c r="D63" s="357">
        <f t="shared" si="14"/>
        <v>141.4</v>
      </c>
      <c r="E63" s="357">
        <f t="shared" si="15"/>
        <v>64.2</v>
      </c>
      <c r="F63" s="357">
        <f t="shared" si="16"/>
        <v>51.4</v>
      </c>
      <c r="G63" s="358"/>
      <c r="H63" s="360"/>
      <c r="I63" s="360"/>
      <c r="J63" s="360"/>
      <c r="K63" s="358"/>
      <c r="L63" s="357"/>
      <c r="M63" s="357"/>
      <c r="N63" s="364"/>
      <c r="O63" s="359">
        <f>P63+Q63+R63</f>
        <v>120</v>
      </c>
      <c r="P63" s="357">
        <v>66</v>
      </c>
      <c r="Q63" s="357">
        <v>30</v>
      </c>
      <c r="R63" s="357">
        <v>24</v>
      </c>
      <c r="S63" s="358">
        <f>T63+U63+V63</f>
        <v>137</v>
      </c>
      <c r="T63" s="357">
        <v>75.4</v>
      </c>
      <c r="U63" s="357">
        <v>34.2</v>
      </c>
      <c r="V63" s="357">
        <v>27.4</v>
      </c>
      <c r="W63" s="358"/>
      <c r="X63" s="357"/>
      <c r="Y63" s="357"/>
      <c r="Z63" s="357"/>
    </row>
    <row r="64" spans="1:26" ht="32.25" thickBot="1">
      <c r="A64" s="62" t="s">
        <v>109</v>
      </c>
      <c r="B64" s="230" t="s">
        <v>175</v>
      </c>
      <c r="C64" s="365">
        <f>D64+E64+F64</f>
        <v>13616</v>
      </c>
      <c r="D64" s="365">
        <f>H64+L64+P64+T64+X64</f>
        <v>9914.4</v>
      </c>
      <c r="E64" s="365">
        <f>I64+M64+Q64+U64+Y64</f>
        <v>1170</v>
      </c>
      <c r="F64" s="365">
        <f>J64+N64+R64+V64+Z64</f>
        <v>2531.6</v>
      </c>
      <c r="G64" s="366">
        <f>H64+I64+J64</f>
        <v>1916</v>
      </c>
      <c r="H64" s="365">
        <v>1724.4</v>
      </c>
      <c r="I64" s="365"/>
      <c r="J64" s="365">
        <v>191.6</v>
      </c>
      <c r="K64" s="382">
        <v>2500</v>
      </c>
      <c r="L64" s="367">
        <v>1750</v>
      </c>
      <c r="M64" s="367">
        <v>250</v>
      </c>
      <c r="N64" s="383">
        <v>500</v>
      </c>
      <c r="O64" s="382">
        <v>4200</v>
      </c>
      <c r="P64" s="367">
        <v>2940</v>
      </c>
      <c r="Q64" s="367">
        <v>420</v>
      </c>
      <c r="R64" s="383">
        <v>840</v>
      </c>
      <c r="S64" s="382">
        <v>5000</v>
      </c>
      <c r="T64" s="367">
        <v>3500</v>
      </c>
      <c r="U64" s="367">
        <v>500</v>
      </c>
      <c r="V64" s="383">
        <v>1000</v>
      </c>
      <c r="W64" s="382"/>
      <c r="X64" s="367"/>
      <c r="Y64" s="367"/>
      <c r="Z64" s="367"/>
    </row>
    <row r="65" spans="1:26" ht="15.75">
      <c r="A65" s="37" t="s">
        <v>52</v>
      </c>
      <c r="B65" s="233"/>
      <c r="C65" s="362">
        <f>SUM(C47:C64)</f>
        <v>31319</v>
      </c>
      <c r="D65" s="350">
        <f>SUM(D47:D64)</f>
        <v>19778.1</v>
      </c>
      <c r="E65" s="350">
        <f>SUM(E47:E64)</f>
        <v>5772.3</v>
      </c>
      <c r="F65" s="350">
        <f>SUM(F47:F64)</f>
        <v>5768.6</v>
      </c>
      <c r="G65" s="362">
        <f aca="true" t="shared" si="19" ref="G65:Z65">SUM(G47:G64)</f>
        <v>4429.700000000001</v>
      </c>
      <c r="H65" s="350">
        <f t="shared" si="19"/>
        <v>3766.9</v>
      </c>
      <c r="I65" s="350">
        <f t="shared" si="19"/>
        <v>272.1</v>
      </c>
      <c r="J65" s="350">
        <f t="shared" si="19"/>
        <v>390.7</v>
      </c>
      <c r="K65" s="350">
        <f t="shared" si="19"/>
        <v>6783</v>
      </c>
      <c r="L65" s="350">
        <f t="shared" si="19"/>
        <v>4301.5</v>
      </c>
      <c r="M65" s="350">
        <f t="shared" si="19"/>
        <v>1124.8999999999999</v>
      </c>
      <c r="N65" s="350">
        <f t="shared" si="19"/>
        <v>1356.6</v>
      </c>
      <c r="O65" s="350">
        <f t="shared" si="19"/>
        <v>8444.3</v>
      </c>
      <c r="P65" s="350">
        <f t="shared" si="19"/>
        <v>4989.2</v>
      </c>
      <c r="Q65" s="350">
        <f t="shared" si="19"/>
        <v>1766.2</v>
      </c>
      <c r="R65" s="350">
        <f t="shared" si="19"/>
        <v>1688.9</v>
      </c>
      <c r="S65" s="350">
        <f t="shared" si="19"/>
        <v>9662</v>
      </c>
      <c r="T65" s="350">
        <f t="shared" si="19"/>
        <v>5756.5</v>
      </c>
      <c r="U65" s="350">
        <f t="shared" si="19"/>
        <v>1973.1</v>
      </c>
      <c r="V65" s="350">
        <f t="shared" si="19"/>
        <v>1932.4</v>
      </c>
      <c r="W65" s="350">
        <f t="shared" si="19"/>
        <v>2000</v>
      </c>
      <c r="X65" s="350">
        <f t="shared" si="19"/>
        <v>964</v>
      </c>
      <c r="Y65" s="350">
        <f t="shared" si="19"/>
        <v>636</v>
      </c>
      <c r="Z65" s="350">
        <f t="shared" si="19"/>
        <v>400</v>
      </c>
    </row>
    <row r="66" spans="1:26" ht="15.75">
      <c r="A66" s="14"/>
      <c r="B66" s="229"/>
      <c r="C66" s="357"/>
      <c r="D66" s="357"/>
      <c r="E66" s="357"/>
      <c r="F66" s="357"/>
      <c r="G66" s="358"/>
      <c r="H66" s="357"/>
      <c r="I66" s="357"/>
      <c r="J66" s="357"/>
      <c r="K66" s="358"/>
      <c r="L66" s="357"/>
      <c r="M66" s="357"/>
      <c r="N66" s="364"/>
      <c r="O66" s="358"/>
      <c r="P66" s="357"/>
      <c r="Q66" s="357"/>
      <c r="R66" s="357"/>
      <c r="S66" s="358"/>
      <c r="T66" s="357"/>
      <c r="U66" s="357"/>
      <c r="V66" s="357"/>
      <c r="W66" s="358"/>
      <c r="X66" s="357"/>
      <c r="Y66" s="357"/>
      <c r="Z66" s="357"/>
    </row>
    <row r="67" spans="1:26" ht="15.75">
      <c r="A67" s="41" t="s">
        <v>87</v>
      </c>
      <c r="B67" s="245"/>
      <c r="C67" s="384"/>
      <c r="D67" s="384"/>
      <c r="E67" s="384"/>
      <c r="F67" s="384"/>
      <c r="G67" s="384"/>
      <c r="H67" s="384"/>
      <c r="I67" s="384"/>
      <c r="J67" s="384"/>
      <c r="K67" s="358"/>
      <c r="L67" s="357"/>
      <c r="M67" s="357"/>
      <c r="N67" s="364"/>
      <c r="O67" s="358"/>
      <c r="P67" s="357"/>
      <c r="Q67" s="357"/>
      <c r="R67" s="357"/>
      <c r="S67" s="358"/>
      <c r="T67" s="357"/>
      <c r="U67" s="357"/>
      <c r="V67" s="357"/>
      <c r="W67" s="358"/>
      <c r="X67" s="357"/>
      <c r="Y67" s="357"/>
      <c r="Z67" s="357"/>
    </row>
    <row r="68" spans="1:26" ht="15.75">
      <c r="A68" s="14" t="s">
        <v>21</v>
      </c>
      <c r="B68" s="232" t="s">
        <v>11</v>
      </c>
      <c r="C68" s="357">
        <f aca="true" t="shared" si="20" ref="C68:C77">D68+E68+F68</f>
        <v>633</v>
      </c>
      <c r="D68" s="357">
        <f aca="true" t="shared" si="21" ref="D68:D77">H68+L68+P68+T68+X68</f>
        <v>329.5</v>
      </c>
      <c r="E68" s="357">
        <f aca="true" t="shared" si="22" ref="E68:E77">I68+M68+Q68+U68+Y68</f>
        <v>176.89999999999998</v>
      </c>
      <c r="F68" s="357">
        <f aca="true" t="shared" si="23" ref="F68:F77">J68+N68+R68+V68+Z68</f>
        <v>126.6</v>
      </c>
      <c r="G68" s="358"/>
      <c r="H68" s="360"/>
      <c r="I68" s="360"/>
      <c r="J68" s="360"/>
      <c r="K68" s="359">
        <f>L68+M68+N68</f>
        <v>320</v>
      </c>
      <c r="L68" s="360">
        <v>182.4</v>
      </c>
      <c r="M68" s="360">
        <v>73.6</v>
      </c>
      <c r="N68" s="361">
        <v>64</v>
      </c>
      <c r="O68" s="359">
        <f>P68+Q68+R68</f>
        <v>313</v>
      </c>
      <c r="P68" s="360">
        <v>147.1</v>
      </c>
      <c r="Q68" s="360">
        <v>103.3</v>
      </c>
      <c r="R68" s="360">
        <v>62.6</v>
      </c>
      <c r="S68" s="358"/>
      <c r="T68" s="357"/>
      <c r="U68" s="357"/>
      <c r="V68" s="357"/>
      <c r="W68" s="358"/>
      <c r="X68" s="357"/>
      <c r="Y68" s="357"/>
      <c r="Z68" s="357"/>
    </row>
    <row r="69" spans="1:26" ht="15.75">
      <c r="A69" s="14" t="s">
        <v>28</v>
      </c>
      <c r="B69" s="232">
        <v>2011</v>
      </c>
      <c r="C69" s="357">
        <f t="shared" si="20"/>
        <v>2300</v>
      </c>
      <c r="D69" s="357">
        <f t="shared" si="21"/>
        <v>1311</v>
      </c>
      <c r="E69" s="357">
        <f t="shared" si="22"/>
        <v>529</v>
      </c>
      <c r="F69" s="357">
        <f t="shared" si="23"/>
        <v>460</v>
      </c>
      <c r="G69" s="358"/>
      <c r="H69" s="357"/>
      <c r="I69" s="357"/>
      <c r="J69" s="357"/>
      <c r="K69" s="359">
        <f>L69+M69+N69</f>
        <v>2300</v>
      </c>
      <c r="L69" s="360">
        <v>1311</v>
      </c>
      <c r="M69" s="360">
        <v>529</v>
      </c>
      <c r="N69" s="361">
        <v>460</v>
      </c>
      <c r="O69" s="359"/>
      <c r="P69" s="360"/>
      <c r="Q69" s="360"/>
      <c r="R69" s="360"/>
      <c r="S69" s="359"/>
      <c r="T69" s="360"/>
      <c r="U69" s="360"/>
      <c r="V69" s="360"/>
      <c r="W69" s="359"/>
      <c r="X69" s="360"/>
      <c r="Y69" s="360"/>
      <c r="Z69" s="360"/>
    </row>
    <row r="70" spans="1:26" ht="15.75">
      <c r="A70" s="14" t="s">
        <v>33</v>
      </c>
      <c r="B70" s="232" t="s">
        <v>173</v>
      </c>
      <c r="C70" s="357">
        <f t="shared" si="20"/>
        <v>406.79999999999995</v>
      </c>
      <c r="D70" s="357">
        <f t="shared" si="21"/>
        <v>226.2</v>
      </c>
      <c r="E70" s="357">
        <f t="shared" si="22"/>
        <v>104.69999999999999</v>
      </c>
      <c r="F70" s="357">
        <f t="shared" si="23"/>
        <v>75.9</v>
      </c>
      <c r="G70" s="358">
        <f>H70+I70+J70</f>
        <v>46.8</v>
      </c>
      <c r="H70" s="360">
        <v>39</v>
      </c>
      <c r="I70" s="360">
        <v>3.9</v>
      </c>
      <c r="J70" s="360">
        <v>3.9</v>
      </c>
      <c r="K70" s="359">
        <f>L70+M70+N70</f>
        <v>180</v>
      </c>
      <c r="L70" s="360">
        <v>102.6</v>
      </c>
      <c r="M70" s="360">
        <v>41.4</v>
      </c>
      <c r="N70" s="361">
        <v>36</v>
      </c>
      <c r="O70" s="359">
        <f aca="true" t="shared" si="24" ref="O70:O75">P70+Q70+R70</f>
        <v>180</v>
      </c>
      <c r="P70" s="360">
        <v>84.6</v>
      </c>
      <c r="Q70" s="360">
        <v>59.4</v>
      </c>
      <c r="R70" s="360">
        <v>36</v>
      </c>
      <c r="S70" s="359"/>
      <c r="T70" s="360"/>
      <c r="U70" s="360"/>
      <c r="V70" s="360"/>
      <c r="W70" s="359"/>
      <c r="X70" s="360"/>
      <c r="Y70" s="360"/>
      <c r="Z70" s="360"/>
    </row>
    <row r="71" spans="1:26" ht="15.75">
      <c r="A71" s="14" t="s">
        <v>35</v>
      </c>
      <c r="B71" s="232" t="s">
        <v>173</v>
      </c>
      <c r="C71" s="357">
        <f t="shared" si="20"/>
        <v>450</v>
      </c>
      <c r="D71" s="357">
        <f t="shared" si="21"/>
        <v>337.90000000000003</v>
      </c>
      <c r="E71" s="357">
        <f t="shared" si="22"/>
        <v>73.1</v>
      </c>
      <c r="F71" s="357">
        <f t="shared" si="23"/>
        <v>39</v>
      </c>
      <c r="G71" s="358">
        <f>H71+I71+J71</f>
        <v>280</v>
      </c>
      <c r="H71" s="360">
        <v>250</v>
      </c>
      <c r="I71" s="360">
        <v>25</v>
      </c>
      <c r="J71" s="360">
        <v>5</v>
      </c>
      <c r="K71" s="359">
        <f>L71+M71+N71</f>
        <v>80</v>
      </c>
      <c r="L71" s="360">
        <v>45.6</v>
      </c>
      <c r="M71" s="360">
        <v>18.4</v>
      </c>
      <c r="N71" s="361">
        <v>16</v>
      </c>
      <c r="O71" s="359">
        <f t="shared" si="24"/>
        <v>90</v>
      </c>
      <c r="P71" s="360">
        <v>42.3</v>
      </c>
      <c r="Q71" s="360">
        <v>29.7</v>
      </c>
      <c r="R71" s="360">
        <v>18</v>
      </c>
      <c r="S71" s="358"/>
      <c r="T71" s="357"/>
      <c r="U71" s="357"/>
      <c r="V71" s="357"/>
      <c r="W71" s="358"/>
      <c r="X71" s="357"/>
      <c r="Y71" s="357"/>
      <c r="Z71" s="357"/>
    </row>
    <row r="72" spans="1:102" ht="15.75">
      <c r="A72" s="45" t="s">
        <v>93</v>
      </c>
      <c r="B72" s="232" t="s">
        <v>173</v>
      </c>
      <c r="C72" s="357">
        <f t="shared" si="20"/>
        <v>760</v>
      </c>
      <c r="D72" s="357">
        <f t="shared" si="21"/>
        <v>409.3</v>
      </c>
      <c r="E72" s="357">
        <f t="shared" si="22"/>
        <v>212.7</v>
      </c>
      <c r="F72" s="357">
        <f t="shared" si="23"/>
        <v>138</v>
      </c>
      <c r="G72" s="358">
        <f>H72+I72+J72</f>
        <v>70</v>
      </c>
      <c r="H72" s="357">
        <v>50</v>
      </c>
      <c r="I72" s="357">
        <v>20</v>
      </c>
      <c r="J72" s="357"/>
      <c r="K72" s="359">
        <f>L72+M72+N72</f>
        <v>350</v>
      </c>
      <c r="L72" s="360">
        <v>199.5</v>
      </c>
      <c r="M72" s="360">
        <v>80.5</v>
      </c>
      <c r="N72" s="361">
        <v>70</v>
      </c>
      <c r="O72" s="359">
        <f t="shared" si="24"/>
        <v>340</v>
      </c>
      <c r="P72" s="360">
        <v>159.8</v>
      </c>
      <c r="Q72" s="360">
        <v>112.2</v>
      </c>
      <c r="R72" s="360">
        <v>68</v>
      </c>
      <c r="S72" s="358"/>
      <c r="T72" s="357"/>
      <c r="U72" s="357"/>
      <c r="V72" s="357"/>
      <c r="W72" s="358"/>
      <c r="X72" s="357"/>
      <c r="Y72" s="357"/>
      <c r="Z72" s="357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</row>
    <row r="73" spans="1:26" ht="15.75">
      <c r="A73" s="14" t="s">
        <v>9</v>
      </c>
      <c r="B73" s="232" t="s">
        <v>178</v>
      </c>
      <c r="C73" s="357">
        <f t="shared" si="20"/>
        <v>270</v>
      </c>
      <c r="D73" s="357">
        <f t="shared" si="21"/>
        <v>169.9</v>
      </c>
      <c r="E73" s="357">
        <f t="shared" si="22"/>
        <v>50.6</v>
      </c>
      <c r="F73" s="357">
        <f t="shared" si="23"/>
        <v>49.5</v>
      </c>
      <c r="G73" s="358">
        <f>H73+I73+J73</f>
        <v>97.5</v>
      </c>
      <c r="H73" s="360">
        <v>75</v>
      </c>
      <c r="I73" s="360">
        <v>7.5</v>
      </c>
      <c r="J73" s="360">
        <v>15</v>
      </c>
      <c r="K73" s="358"/>
      <c r="L73" s="357"/>
      <c r="M73" s="357"/>
      <c r="N73" s="364"/>
      <c r="O73" s="359">
        <f t="shared" si="24"/>
        <v>172.5</v>
      </c>
      <c r="P73" s="357">
        <v>94.9</v>
      </c>
      <c r="Q73" s="357">
        <v>43.1</v>
      </c>
      <c r="R73" s="357">
        <v>34.5</v>
      </c>
      <c r="S73" s="358"/>
      <c r="T73" s="357"/>
      <c r="U73" s="357"/>
      <c r="V73" s="357"/>
      <c r="W73" s="358"/>
      <c r="X73" s="357"/>
      <c r="Y73" s="357"/>
      <c r="Z73" s="357"/>
    </row>
    <row r="74" spans="1:26" ht="31.5">
      <c r="A74" s="14" t="s">
        <v>48</v>
      </c>
      <c r="B74" s="232" t="s">
        <v>169</v>
      </c>
      <c r="C74" s="357">
        <f t="shared" si="20"/>
        <v>700</v>
      </c>
      <c r="D74" s="357">
        <f t="shared" si="21"/>
        <v>442.1</v>
      </c>
      <c r="E74" s="357">
        <f t="shared" si="22"/>
        <v>137.9</v>
      </c>
      <c r="F74" s="357">
        <f t="shared" si="23"/>
        <v>120</v>
      </c>
      <c r="G74" s="358">
        <f>H74+I74+J74</f>
        <v>100</v>
      </c>
      <c r="H74" s="360">
        <v>95</v>
      </c>
      <c r="I74" s="360">
        <v>5</v>
      </c>
      <c r="J74" s="360"/>
      <c r="K74" s="359">
        <f>L74+M74+N74</f>
        <v>150</v>
      </c>
      <c r="L74" s="360">
        <v>99.6</v>
      </c>
      <c r="M74" s="360">
        <v>20.4</v>
      </c>
      <c r="N74" s="361">
        <v>30</v>
      </c>
      <c r="O74" s="359">
        <f t="shared" si="24"/>
        <v>150</v>
      </c>
      <c r="P74" s="357">
        <v>82.5</v>
      </c>
      <c r="Q74" s="357">
        <v>37.5</v>
      </c>
      <c r="R74" s="357">
        <v>30</v>
      </c>
      <c r="S74" s="358">
        <f>T74+U74+V74</f>
        <v>150</v>
      </c>
      <c r="T74" s="357">
        <v>82.5</v>
      </c>
      <c r="U74" s="357">
        <v>37.5</v>
      </c>
      <c r="V74" s="357">
        <v>30</v>
      </c>
      <c r="W74" s="358">
        <f>X74+Y74+Z74</f>
        <v>150</v>
      </c>
      <c r="X74" s="357">
        <v>82.5</v>
      </c>
      <c r="Y74" s="357">
        <v>37.5</v>
      </c>
      <c r="Z74" s="357">
        <v>30</v>
      </c>
    </row>
    <row r="75" spans="1:26" ht="15.75">
      <c r="A75" s="14" t="s">
        <v>12</v>
      </c>
      <c r="B75" s="232" t="s">
        <v>37</v>
      </c>
      <c r="C75" s="357">
        <f t="shared" si="20"/>
        <v>620</v>
      </c>
      <c r="D75" s="357">
        <f t="shared" si="21"/>
        <v>366.1</v>
      </c>
      <c r="E75" s="357">
        <f t="shared" si="22"/>
        <v>129.9</v>
      </c>
      <c r="F75" s="357">
        <f t="shared" si="23"/>
        <v>124</v>
      </c>
      <c r="G75" s="358"/>
      <c r="H75" s="360"/>
      <c r="I75" s="360"/>
      <c r="J75" s="360"/>
      <c r="K75" s="359">
        <f>L75+M75+N75</f>
        <v>220</v>
      </c>
      <c r="L75" s="360">
        <v>146.1</v>
      </c>
      <c r="M75" s="360">
        <v>29.9</v>
      </c>
      <c r="N75" s="361">
        <v>44</v>
      </c>
      <c r="O75" s="359">
        <f t="shared" si="24"/>
        <v>250</v>
      </c>
      <c r="P75" s="357">
        <v>137.5</v>
      </c>
      <c r="Q75" s="357">
        <v>62.5</v>
      </c>
      <c r="R75" s="357">
        <v>50</v>
      </c>
      <c r="S75" s="358">
        <f>T75+U75+V75</f>
        <v>150</v>
      </c>
      <c r="T75" s="357">
        <v>82.5</v>
      </c>
      <c r="U75" s="357">
        <v>37.5</v>
      </c>
      <c r="V75" s="357">
        <v>30</v>
      </c>
      <c r="W75" s="359"/>
      <c r="X75" s="360"/>
      <c r="Y75" s="360"/>
      <c r="Z75" s="360"/>
    </row>
    <row r="76" spans="1:26" ht="26.25">
      <c r="A76" s="14" t="s">
        <v>105</v>
      </c>
      <c r="B76" s="232" t="s">
        <v>179</v>
      </c>
      <c r="C76" s="357">
        <f t="shared" si="20"/>
        <v>570.4000000000001</v>
      </c>
      <c r="D76" s="357">
        <f t="shared" si="21"/>
        <v>382.20000000000005</v>
      </c>
      <c r="E76" s="357">
        <f t="shared" si="22"/>
        <v>96.2</v>
      </c>
      <c r="F76" s="357">
        <f t="shared" si="23"/>
        <v>92</v>
      </c>
      <c r="G76" s="358">
        <f>H76+I76+J76</f>
        <v>110.4</v>
      </c>
      <c r="H76" s="360">
        <v>106.4</v>
      </c>
      <c r="I76" s="360">
        <v>4</v>
      </c>
      <c r="J76" s="360"/>
      <c r="K76" s="359">
        <f>L76+M76+N76</f>
        <v>200</v>
      </c>
      <c r="L76" s="360">
        <v>132.8</v>
      </c>
      <c r="M76" s="360">
        <v>27.2</v>
      </c>
      <c r="N76" s="361">
        <v>40</v>
      </c>
      <c r="O76" s="359"/>
      <c r="P76" s="360"/>
      <c r="Q76" s="360"/>
      <c r="R76" s="360"/>
      <c r="S76" s="358">
        <f>T76+U76+V76</f>
        <v>260</v>
      </c>
      <c r="T76" s="357">
        <v>143</v>
      </c>
      <c r="U76" s="357">
        <v>65</v>
      </c>
      <c r="V76" s="357">
        <v>52</v>
      </c>
      <c r="W76" s="359"/>
      <c r="X76" s="360"/>
      <c r="Y76" s="360"/>
      <c r="Z76" s="360"/>
    </row>
    <row r="77" spans="1:26" ht="27" thickBot="1">
      <c r="A77" s="62" t="s">
        <v>44</v>
      </c>
      <c r="B77" s="246" t="s">
        <v>180</v>
      </c>
      <c r="C77" s="365">
        <f t="shared" si="20"/>
        <v>600</v>
      </c>
      <c r="D77" s="365">
        <f t="shared" si="21"/>
        <v>352.8</v>
      </c>
      <c r="E77" s="365">
        <f t="shared" si="22"/>
        <v>127.2</v>
      </c>
      <c r="F77" s="365">
        <f t="shared" si="23"/>
        <v>120</v>
      </c>
      <c r="G77" s="366"/>
      <c r="H77" s="367"/>
      <c r="I77" s="367"/>
      <c r="J77" s="367"/>
      <c r="K77" s="382">
        <f>L77+M77+N77</f>
        <v>200</v>
      </c>
      <c r="L77" s="367">
        <v>132.8</v>
      </c>
      <c r="M77" s="367">
        <v>27.2</v>
      </c>
      <c r="N77" s="383">
        <v>40</v>
      </c>
      <c r="O77" s="382"/>
      <c r="P77" s="367"/>
      <c r="Q77" s="367"/>
      <c r="R77" s="367"/>
      <c r="S77" s="366">
        <f>T77+U77+V77</f>
        <v>200</v>
      </c>
      <c r="T77" s="365">
        <v>110</v>
      </c>
      <c r="U77" s="365">
        <v>50</v>
      </c>
      <c r="V77" s="365">
        <v>40</v>
      </c>
      <c r="W77" s="366">
        <f>X77+Y77+Z77</f>
        <v>200</v>
      </c>
      <c r="X77" s="365">
        <v>110</v>
      </c>
      <c r="Y77" s="365">
        <v>50</v>
      </c>
      <c r="Z77" s="365">
        <v>40</v>
      </c>
    </row>
    <row r="78" spans="1:26" ht="15.75">
      <c r="A78" s="37" t="s">
        <v>52</v>
      </c>
      <c r="B78" s="231"/>
      <c r="C78" s="362">
        <f>SUM(C68:C77)</f>
        <v>7310.200000000001</v>
      </c>
      <c r="D78" s="350">
        <f>SUM(D68:D77)</f>
        <v>4327</v>
      </c>
      <c r="E78" s="350">
        <f>SUM(E68:E77)</f>
        <v>1638.2</v>
      </c>
      <c r="F78" s="350">
        <f>SUM(F68:F77)</f>
        <v>1345</v>
      </c>
      <c r="G78" s="362">
        <f aca="true" t="shared" si="25" ref="G78:Z78">SUM(G68:G77)</f>
        <v>704.6999999999999</v>
      </c>
      <c r="H78" s="350">
        <f t="shared" si="25"/>
        <v>615.4</v>
      </c>
      <c r="I78" s="350">
        <f t="shared" si="25"/>
        <v>65.4</v>
      </c>
      <c r="J78" s="350">
        <f t="shared" si="25"/>
        <v>23.9</v>
      </c>
      <c r="K78" s="350">
        <f t="shared" si="25"/>
        <v>4000</v>
      </c>
      <c r="L78" s="350">
        <f t="shared" si="25"/>
        <v>2352.4</v>
      </c>
      <c r="M78" s="350">
        <f t="shared" si="25"/>
        <v>847.6</v>
      </c>
      <c r="N78" s="350">
        <f t="shared" si="25"/>
        <v>800</v>
      </c>
      <c r="O78" s="350">
        <f t="shared" si="25"/>
        <v>1495.5</v>
      </c>
      <c r="P78" s="350">
        <f t="shared" si="25"/>
        <v>748.7</v>
      </c>
      <c r="Q78" s="350">
        <f t="shared" si="25"/>
        <v>447.7</v>
      </c>
      <c r="R78" s="350">
        <f t="shared" si="25"/>
        <v>299.1</v>
      </c>
      <c r="S78" s="350">
        <f t="shared" si="25"/>
        <v>760</v>
      </c>
      <c r="T78" s="350">
        <f t="shared" si="25"/>
        <v>418</v>
      </c>
      <c r="U78" s="350">
        <f t="shared" si="25"/>
        <v>190</v>
      </c>
      <c r="V78" s="350">
        <f t="shared" si="25"/>
        <v>152</v>
      </c>
      <c r="W78" s="350">
        <f t="shared" si="25"/>
        <v>350</v>
      </c>
      <c r="X78" s="350">
        <f t="shared" si="25"/>
        <v>192.5</v>
      </c>
      <c r="Y78" s="350">
        <f t="shared" si="25"/>
        <v>87.5</v>
      </c>
      <c r="Z78" s="350">
        <f t="shared" si="25"/>
        <v>70</v>
      </c>
    </row>
    <row r="79" spans="1:26" ht="16.5" thickBot="1">
      <c r="A79" s="54"/>
      <c r="B79" s="247"/>
      <c r="C79" s="385"/>
      <c r="D79" s="385"/>
      <c r="E79" s="385"/>
      <c r="F79" s="385"/>
      <c r="G79" s="386"/>
      <c r="H79" s="385"/>
      <c r="I79" s="385"/>
      <c r="J79" s="385"/>
      <c r="K79" s="358"/>
      <c r="L79" s="357"/>
      <c r="M79" s="357"/>
      <c r="N79" s="364"/>
      <c r="O79" s="358"/>
      <c r="P79" s="357"/>
      <c r="Q79" s="357"/>
      <c r="R79" s="357"/>
      <c r="S79" s="358"/>
      <c r="T79" s="357"/>
      <c r="U79" s="357"/>
      <c r="V79" s="357"/>
      <c r="W79" s="358"/>
      <c r="X79" s="357"/>
      <c r="Y79" s="357"/>
      <c r="Z79" s="357"/>
    </row>
    <row r="80" spans="1:26" ht="16.5" thickBot="1">
      <c r="A80" s="356" t="s">
        <v>82</v>
      </c>
      <c r="B80" s="237"/>
      <c r="C80" s="377">
        <f>C78+C65</f>
        <v>38629.2</v>
      </c>
      <c r="D80" s="377">
        <f>D78+D65</f>
        <v>24105.1</v>
      </c>
      <c r="E80" s="377">
        <f>E78+E65</f>
        <v>7410.5</v>
      </c>
      <c r="F80" s="377">
        <f>F78+F65</f>
        <v>7113.6</v>
      </c>
      <c r="G80" s="377">
        <f aca="true" t="shared" si="26" ref="G80:Z80">G78+G65</f>
        <v>5134.400000000001</v>
      </c>
      <c r="H80" s="377">
        <f t="shared" si="26"/>
        <v>4382.3</v>
      </c>
      <c r="I80" s="377">
        <f t="shared" si="26"/>
        <v>337.5</v>
      </c>
      <c r="J80" s="377">
        <f t="shared" si="26"/>
        <v>414.59999999999997</v>
      </c>
      <c r="K80" s="377">
        <f t="shared" si="26"/>
        <v>10783</v>
      </c>
      <c r="L80" s="377">
        <f t="shared" si="26"/>
        <v>6653.9</v>
      </c>
      <c r="M80" s="377">
        <f t="shared" si="26"/>
        <v>1972.5</v>
      </c>
      <c r="N80" s="377">
        <f t="shared" si="26"/>
        <v>2156.6</v>
      </c>
      <c r="O80" s="377">
        <f t="shared" si="26"/>
        <v>9939.8</v>
      </c>
      <c r="P80" s="377">
        <f t="shared" si="26"/>
        <v>5737.9</v>
      </c>
      <c r="Q80" s="377">
        <f t="shared" si="26"/>
        <v>2213.9</v>
      </c>
      <c r="R80" s="377">
        <f t="shared" si="26"/>
        <v>1988</v>
      </c>
      <c r="S80" s="377">
        <f t="shared" si="26"/>
        <v>10422</v>
      </c>
      <c r="T80" s="377">
        <f t="shared" si="26"/>
        <v>6174.5</v>
      </c>
      <c r="U80" s="377">
        <f t="shared" si="26"/>
        <v>2163.1</v>
      </c>
      <c r="V80" s="377">
        <f t="shared" si="26"/>
        <v>2084.4</v>
      </c>
      <c r="W80" s="377">
        <f t="shared" si="26"/>
        <v>2350</v>
      </c>
      <c r="X80" s="377">
        <f t="shared" si="26"/>
        <v>1156.5</v>
      </c>
      <c r="Y80" s="377">
        <f t="shared" si="26"/>
        <v>723.5</v>
      </c>
      <c r="Z80" s="377">
        <f t="shared" si="26"/>
        <v>470</v>
      </c>
    </row>
    <row r="81" spans="1:26" ht="15.75">
      <c r="A81" s="55"/>
      <c r="B81" s="238"/>
      <c r="C81" s="362"/>
      <c r="D81" s="362"/>
      <c r="E81" s="362"/>
      <c r="F81" s="362"/>
      <c r="G81" s="378"/>
      <c r="H81" s="378"/>
      <c r="I81" s="378"/>
      <c r="J81" s="378"/>
      <c r="K81" s="358"/>
      <c r="L81" s="357"/>
      <c r="M81" s="357"/>
      <c r="N81" s="364"/>
      <c r="O81" s="358"/>
      <c r="P81" s="357"/>
      <c r="Q81" s="357"/>
      <c r="R81" s="357"/>
      <c r="S81" s="358"/>
      <c r="T81" s="357"/>
      <c r="U81" s="357"/>
      <c r="V81" s="357"/>
      <c r="W81" s="358"/>
      <c r="X81" s="357"/>
      <c r="Y81" s="357"/>
      <c r="Z81" s="357"/>
    </row>
    <row r="82" spans="1:26" ht="15.75">
      <c r="A82" s="31" t="s">
        <v>70</v>
      </c>
      <c r="B82" s="248"/>
      <c r="C82" s="387"/>
      <c r="D82" s="387"/>
      <c r="E82" s="387"/>
      <c r="F82" s="387"/>
      <c r="G82" s="388"/>
      <c r="H82" s="388"/>
      <c r="I82" s="388"/>
      <c r="J82" s="388"/>
      <c r="K82" s="358"/>
      <c r="L82" s="357"/>
      <c r="M82" s="357"/>
      <c r="N82" s="364"/>
      <c r="O82" s="358"/>
      <c r="P82" s="357"/>
      <c r="Q82" s="357"/>
      <c r="R82" s="357"/>
      <c r="S82" s="358"/>
      <c r="T82" s="357"/>
      <c r="U82" s="357"/>
      <c r="V82" s="357"/>
      <c r="W82" s="358"/>
      <c r="X82" s="357"/>
      <c r="Y82" s="357"/>
      <c r="Z82" s="357"/>
    </row>
    <row r="83" spans="1:26" ht="15.75">
      <c r="A83" s="32" t="s">
        <v>80</v>
      </c>
      <c r="B83" s="241"/>
      <c r="C83" s="381"/>
      <c r="D83" s="381"/>
      <c r="E83" s="381"/>
      <c r="F83" s="381"/>
      <c r="G83" s="381"/>
      <c r="H83" s="381"/>
      <c r="I83" s="381"/>
      <c r="J83" s="381"/>
      <c r="K83" s="358"/>
      <c r="L83" s="357"/>
      <c r="M83" s="357"/>
      <c r="N83" s="364"/>
      <c r="O83" s="358"/>
      <c r="P83" s="357"/>
      <c r="Q83" s="357"/>
      <c r="R83" s="357"/>
      <c r="S83" s="358"/>
      <c r="T83" s="357"/>
      <c r="U83" s="357"/>
      <c r="V83" s="357"/>
      <c r="W83" s="358"/>
      <c r="X83" s="357"/>
      <c r="Y83" s="357"/>
      <c r="Z83" s="357"/>
    </row>
    <row r="84" spans="1:26" ht="15.75">
      <c r="A84" s="66" t="s">
        <v>13</v>
      </c>
      <c r="B84" s="233" t="s">
        <v>178</v>
      </c>
      <c r="C84" s="357">
        <f>D84+E84+F84</f>
        <v>4460</v>
      </c>
      <c r="D84" s="357">
        <f aca="true" t="shared" si="27" ref="D84:F87">H84+L84+P84+T84+X84</f>
        <v>2050.5</v>
      </c>
      <c r="E84" s="357">
        <f t="shared" si="27"/>
        <v>1379.5</v>
      </c>
      <c r="F84" s="357">
        <f t="shared" si="27"/>
        <v>1030</v>
      </c>
      <c r="G84" s="362">
        <f>H84+I84+J84</f>
        <v>310</v>
      </c>
      <c r="H84" s="350">
        <v>100</v>
      </c>
      <c r="I84" s="350">
        <v>10</v>
      </c>
      <c r="J84" s="350">
        <v>200</v>
      </c>
      <c r="K84" s="359"/>
      <c r="L84" s="360"/>
      <c r="M84" s="360"/>
      <c r="N84" s="361"/>
      <c r="O84" s="359">
        <f>P84+Q84+R84</f>
        <v>4150</v>
      </c>
      <c r="P84" s="360">
        <v>1950.5</v>
      </c>
      <c r="Q84" s="360">
        <v>1369.5</v>
      </c>
      <c r="R84" s="360">
        <v>830</v>
      </c>
      <c r="S84" s="359"/>
      <c r="T84" s="360"/>
      <c r="U84" s="360"/>
      <c r="V84" s="360"/>
      <c r="W84" s="359"/>
      <c r="X84" s="360"/>
      <c r="Y84" s="360"/>
      <c r="Z84" s="360"/>
    </row>
    <row r="85" spans="1:26" ht="15.75">
      <c r="A85" s="15" t="s">
        <v>6</v>
      </c>
      <c r="B85" s="244" t="s">
        <v>11</v>
      </c>
      <c r="C85" s="357">
        <f>D85+E85+F85</f>
        <v>3500</v>
      </c>
      <c r="D85" s="357">
        <f t="shared" si="27"/>
        <v>1815</v>
      </c>
      <c r="E85" s="357">
        <f t="shared" si="27"/>
        <v>985</v>
      </c>
      <c r="F85" s="357">
        <f t="shared" si="27"/>
        <v>700</v>
      </c>
      <c r="G85" s="358"/>
      <c r="H85" s="360"/>
      <c r="I85" s="360"/>
      <c r="J85" s="360"/>
      <c r="K85" s="359">
        <f>L85+M85+N85</f>
        <v>1700</v>
      </c>
      <c r="L85" s="360">
        <v>969</v>
      </c>
      <c r="M85" s="360">
        <v>391</v>
      </c>
      <c r="N85" s="361">
        <v>340</v>
      </c>
      <c r="O85" s="359">
        <f>P85+Q85+R85</f>
        <v>1800</v>
      </c>
      <c r="P85" s="360">
        <v>846</v>
      </c>
      <c r="Q85" s="360">
        <v>594</v>
      </c>
      <c r="R85" s="360">
        <v>360</v>
      </c>
      <c r="S85" s="358"/>
      <c r="T85" s="357"/>
      <c r="U85" s="357"/>
      <c r="V85" s="357"/>
      <c r="W85" s="358"/>
      <c r="X85" s="357"/>
      <c r="Y85" s="357"/>
      <c r="Z85" s="357"/>
    </row>
    <row r="86" spans="1:26" ht="15.75">
      <c r="A86" s="14" t="s">
        <v>94</v>
      </c>
      <c r="B86" s="229">
        <v>2012</v>
      </c>
      <c r="C86" s="357">
        <f>D86+E86+F86</f>
        <v>126.5</v>
      </c>
      <c r="D86" s="357">
        <f t="shared" si="27"/>
        <v>59.5</v>
      </c>
      <c r="E86" s="357">
        <f t="shared" si="27"/>
        <v>41.7</v>
      </c>
      <c r="F86" s="357">
        <f t="shared" si="27"/>
        <v>25.3</v>
      </c>
      <c r="G86" s="358"/>
      <c r="H86" s="360"/>
      <c r="I86" s="360"/>
      <c r="J86" s="360"/>
      <c r="K86" s="359"/>
      <c r="L86" s="360"/>
      <c r="M86" s="360"/>
      <c r="N86" s="361"/>
      <c r="O86" s="359">
        <f>P86+Q86+R86</f>
        <v>126.5</v>
      </c>
      <c r="P86" s="360">
        <v>59.5</v>
      </c>
      <c r="Q86" s="360">
        <v>41.7</v>
      </c>
      <c r="R86" s="360">
        <v>25.3</v>
      </c>
      <c r="S86" s="359"/>
      <c r="T86" s="360"/>
      <c r="U86" s="360"/>
      <c r="V86" s="360"/>
      <c r="W86" s="359"/>
      <c r="X86" s="360"/>
      <c r="Y86" s="360"/>
      <c r="Z86" s="360"/>
    </row>
    <row r="87" spans="1:26" ht="94.5">
      <c r="A87" s="14" t="s">
        <v>202</v>
      </c>
      <c r="B87" s="229" t="s">
        <v>181</v>
      </c>
      <c r="C87" s="357">
        <f>D87+E87+F87</f>
        <v>1546.4</v>
      </c>
      <c r="D87" s="357">
        <f t="shared" si="27"/>
        <v>1151.4</v>
      </c>
      <c r="E87" s="357">
        <f t="shared" si="27"/>
        <v>235</v>
      </c>
      <c r="F87" s="357">
        <f t="shared" si="27"/>
        <v>160</v>
      </c>
      <c r="G87" s="358">
        <f>H87+I87+J87</f>
        <v>746.4</v>
      </c>
      <c r="H87" s="357">
        <v>711.4</v>
      </c>
      <c r="I87" s="357">
        <v>35</v>
      </c>
      <c r="J87" s="357"/>
      <c r="K87" s="358"/>
      <c r="L87" s="357"/>
      <c r="M87" s="357"/>
      <c r="N87" s="364"/>
      <c r="O87" s="358"/>
      <c r="P87" s="357"/>
      <c r="Q87" s="357"/>
      <c r="R87" s="357"/>
      <c r="S87" s="358"/>
      <c r="T87" s="357"/>
      <c r="U87" s="357"/>
      <c r="V87" s="357"/>
      <c r="W87" s="358">
        <f>X87+Y87+Z87</f>
        <v>800</v>
      </c>
      <c r="X87" s="357">
        <v>440</v>
      </c>
      <c r="Y87" s="357">
        <v>200</v>
      </c>
      <c r="Z87" s="357">
        <v>160</v>
      </c>
    </row>
    <row r="88" spans="1:26" ht="32.25" thickBot="1">
      <c r="A88" s="62" t="s">
        <v>109</v>
      </c>
      <c r="B88" s="230" t="s">
        <v>10</v>
      </c>
      <c r="C88" s="365">
        <f>D88+E88+F88</f>
        <v>32000</v>
      </c>
      <c r="D88" s="365">
        <f>H88+L88+P88+T88+X88</f>
        <v>22400</v>
      </c>
      <c r="E88" s="365">
        <f>I88+M88+Q88+U88+Y88</f>
        <v>3200</v>
      </c>
      <c r="F88" s="365">
        <f>J88+N88+R88+V88+Z88</f>
        <v>6400</v>
      </c>
      <c r="G88" s="366"/>
      <c r="H88" s="365"/>
      <c r="I88" s="365"/>
      <c r="J88" s="365"/>
      <c r="K88" s="366">
        <f>L88+M88+N88</f>
        <v>8700</v>
      </c>
      <c r="L88" s="365">
        <v>6090</v>
      </c>
      <c r="M88" s="365">
        <v>870</v>
      </c>
      <c r="N88" s="365">
        <v>1740</v>
      </c>
      <c r="O88" s="366">
        <f>P88+Q88+R88</f>
        <v>7400</v>
      </c>
      <c r="P88" s="365">
        <v>5180</v>
      </c>
      <c r="Q88" s="365">
        <v>740</v>
      </c>
      <c r="R88" s="365">
        <v>1480</v>
      </c>
      <c r="S88" s="366">
        <f>T88+U88+V88</f>
        <v>7600</v>
      </c>
      <c r="T88" s="365">
        <v>5320</v>
      </c>
      <c r="U88" s="365">
        <v>760</v>
      </c>
      <c r="V88" s="365">
        <v>1520</v>
      </c>
      <c r="W88" s="366">
        <f>X88+Y88+Z88</f>
        <v>8300</v>
      </c>
      <c r="X88" s="365">
        <v>5810</v>
      </c>
      <c r="Y88" s="365">
        <v>830</v>
      </c>
      <c r="Z88" s="365">
        <v>1660</v>
      </c>
    </row>
    <row r="89" spans="1:26" ht="15.75">
      <c r="A89" s="37" t="s">
        <v>52</v>
      </c>
      <c r="B89" s="233"/>
      <c r="C89" s="362">
        <f>SUM(C84:C88)</f>
        <v>41632.9</v>
      </c>
      <c r="D89" s="350">
        <f>SUM(D84:D88)</f>
        <v>27476.4</v>
      </c>
      <c r="E89" s="350">
        <f>SUM(E84:E88)</f>
        <v>5841.2</v>
      </c>
      <c r="F89" s="350">
        <f>SUM(F84:F88)</f>
        <v>8315.3</v>
      </c>
      <c r="G89" s="362">
        <f aca="true" t="shared" si="28" ref="G89:Z89">SUM(G84:G88)</f>
        <v>1056.4</v>
      </c>
      <c r="H89" s="350">
        <f t="shared" si="28"/>
        <v>811.4</v>
      </c>
      <c r="I89" s="350">
        <f t="shared" si="28"/>
        <v>45</v>
      </c>
      <c r="J89" s="350">
        <f t="shared" si="28"/>
        <v>200</v>
      </c>
      <c r="K89" s="350">
        <f t="shared" si="28"/>
        <v>10400</v>
      </c>
      <c r="L89" s="350">
        <f t="shared" si="28"/>
        <v>7059</v>
      </c>
      <c r="M89" s="350">
        <f t="shared" si="28"/>
        <v>1261</v>
      </c>
      <c r="N89" s="350">
        <f t="shared" si="28"/>
        <v>2080</v>
      </c>
      <c r="O89" s="350">
        <f t="shared" si="28"/>
        <v>13476.5</v>
      </c>
      <c r="P89" s="350">
        <f t="shared" si="28"/>
        <v>8036</v>
      </c>
      <c r="Q89" s="350">
        <f t="shared" si="28"/>
        <v>2745.2</v>
      </c>
      <c r="R89" s="350">
        <f t="shared" si="28"/>
        <v>2695.3</v>
      </c>
      <c r="S89" s="350">
        <f t="shared" si="28"/>
        <v>7600</v>
      </c>
      <c r="T89" s="350">
        <f t="shared" si="28"/>
        <v>5320</v>
      </c>
      <c r="U89" s="350">
        <f t="shared" si="28"/>
        <v>760</v>
      </c>
      <c r="V89" s="350">
        <f t="shared" si="28"/>
        <v>1520</v>
      </c>
      <c r="W89" s="350">
        <f t="shared" si="28"/>
        <v>9100</v>
      </c>
      <c r="X89" s="350">
        <f t="shared" si="28"/>
        <v>6250</v>
      </c>
      <c r="Y89" s="350">
        <f t="shared" si="28"/>
        <v>1030</v>
      </c>
      <c r="Z89" s="350">
        <f t="shared" si="28"/>
        <v>1820</v>
      </c>
    </row>
    <row r="90" spans="1:26" ht="15.75">
      <c r="A90" s="33"/>
      <c r="B90" s="249"/>
      <c r="C90" s="389"/>
      <c r="D90" s="389"/>
      <c r="E90" s="389"/>
      <c r="F90" s="389"/>
      <c r="G90" s="390"/>
      <c r="H90" s="389"/>
      <c r="I90" s="389"/>
      <c r="J90" s="389"/>
      <c r="K90" s="359"/>
      <c r="L90" s="359"/>
      <c r="M90" s="359"/>
      <c r="N90" s="391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</row>
    <row r="91" spans="1:26" ht="15.75">
      <c r="A91" s="67" t="s">
        <v>81</v>
      </c>
      <c r="B91" s="250"/>
      <c r="C91" s="381"/>
      <c r="D91" s="381"/>
      <c r="E91" s="381"/>
      <c r="F91" s="381"/>
      <c r="G91" s="381"/>
      <c r="H91" s="381"/>
      <c r="I91" s="381"/>
      <c r="J91" s="381"/>
      <c r="K91" s="358"/>
      <c r="L91" s="357"/>
      <c r="M91" s="357"/>
      <c r="N91" s="364"/>
      <c r="O91" s="358"/>
      <c r="P91" s="357"/>
      <c r="Q91" s="357"/>
      <c r="R91" s="357"/>
      <c r="S91" s="358"/>
      <c r="T91" s="357"/>
      <c r="U91" s="357"/>
      <c r="V91" s="357"/>
      <c r="W91" s="358"/>
      <c r="X91" s="357"/>
      <c r="Y91" s="357"/>
      <c r="Z91" s="357"/>
    </row>
    <row r="92" spans="1:26" ht="15.75">
      <c r="A92" s="66" t="s">
        <v>92</v>
      </c>
      <c r="B92" s="233" t="s">
        <v>181</v>
      </c>
      <c r="C92" s="357">
        <f aca="true" t="shared" si="29" ref="C92:C97">D92+E92+F92</f>
        <v>570.1</v>
      </c>
      <c r="D92" s="357">
        <f aca="true" t="shared" si="30" ref="D92:D97">H92+L92+P92+T92+X92</f>
        <v>395.9</v>
      </c>
      <c r="E92" s="357">
        <f aca="true" t="shared" si="31" ref="E92:E97">I92+M92+Q92+U92+Y92</f>
        <v>110.3</v>
      </c>
      <c r="F92" s="357">
        <f aca="true" t="shared" si="32" ref="F92:F97">J92+N92+R92+V92+Z92</f>
        <v>63.9</v>
      </c>
      <c r="G92" s="362">
        <f>H92+I92+J92</f>
        <v>320.09999999999997</v>
      </c>
      <c r="H92" s="350">
        <v>278.4</v>
      </c>
      <c r="I92" s="350">
        <v>27.8</v>
      </c>
      <c r="J92" s="350">
        <v>13.9</v>
      </c>
      <c r="K92" s="358"/>
      <c r="L92" s="357"/>
      <c r="M92" s="357"/>
      <c r="N92" s="364"/>
      <c r="O92" s="358"/>
      <c r="P92" s="357"/>
      <c r="Q92" s="357"/>
      <c r="R92" s="357"/>
      <c r="S92" s="358"/>
      <c r="T92" s="357"/>
      <c r="U92" s="357"/>
      <c r="V92" s="357"/>
      <c r="W92" s="358">
        <f>X92+Y92+Z92</f>
        <v>250</v>
      </c>
      <c r="X92" s="360">
        <v>117.5</v>
      </c>
      <c r="Y92" s="360">
        <v>82.5</v>
      </c>
      <c r="Z92" s="360">
        <v>50</v>
      </c>
    </row>
    <row r="93" spans="1:26" ht="15.75">
      <c r="A93" s="14" t="s">
        <v>35</v>
      </c>
      <c r="B93" s="229">
        <v>2012</v>
      </c>
      <c r="C93" s="357">
        <f t="shared" si="29"/>
        <v>48.00000000000001</v>
      </c>
      <c r="D93" s="357">
        <f t="shared" si="30"/>
        <v>22.6</v>
      </c>
      <c r="E93" s="357">
        <f t="shared" si="31"/>
        <v>15.8</v>
      </c>
      <c r="F93" s="357">
        <f t="shared" si="32"/>
        <v>9.6</v>
      </c>
      <c r="G93" s="358"/>
      <c r="H93" s="360"/>
      <c r="I93" s="360"/>
      <c r="J93" s="360"/>
      <c r="K93" s="358"/>
      <c r="L93" s="357"/>
      <c r="M93" s="357"/>
      <c r="N93" s="364"/>
      <c r="O93" s="359">
        <f>P93+Q93+R93</f>
        <v>48.00000000000001</v>
      </c>
      <c r="P93" s="360">
        <v>22.6</v>
      </c>
      <c r="Q93" s="360">
        <v>15.8</v>
      </c>
      <c r="R93" s="360">
        <v>9.6</v>
      </c>
      <c r="S93" s="358"/>
      <c r="T93" s="357"/>
      <c r="U93" s="357"/>
      <c r="V93" s="357"/>
      <c r="W93" s="358"/>
      <c r="X93" s="357"/>
      <c r="Y93" s="357"/>
      <c r="Z93" s="357"/>
    </row>
    <row r="94" spans="1:26" ht="26.25">
      <c r="A94" s="45" t="s">
        <v>8</v>
      </c>
      <c r="B94" s="229" t="s">
        <v>182</v>
      </c>
      <c r="C94" s="357">
        <f t="shared" si="29"/>
        <v>853.6</v>
      </c>
      <c r="D94" s="357">
        <f t="shared" si="30"/>
        <v>693.7</v>
      </c>
      <c r="E94" s="357">
        <f t="shared" si="31"/>
        <v>85.9</v>
      </c>
      <c r="F94" s="357">
        <f t="shared" si="32"/>
        <v>74</v>
      </c>
      <c r="G94" s="358">
        <f>H94+I94+J94</f>
        <v>623.6</v>
      </c>
      <c r="H94" s="360">
        <v>567.2</v>
      </c>
      <c r="I94" s="360">
        <v>28.4</v>
      </c>
      <c r="J94" s="360">
        <v>28</v>
      </c>
      <c r="K94" s="358"/>
      <c r="L94" s="357"/>
      <c r="M94" s="357"/>
      <c r="N94" s="364"/>
      <c r="O94" s="359">
        <f>P94+Q94+R94</f>
        <v>80</v>
      </c>
      <c r="P94" s="357">
        <v>44</v>
      </c>
      <c r="Q94" s="357">
        <v>20</v>
      </c>
      <c r="R94" s="357">
        <v>16</v>
      </c>
      <c r="S94" s="358">
        <f>T94+U94+V94</f>
        <v>80</v>
      </c>
      <c r="T94" s="357">
        <v>44</v>
      </c>
      <c r="U94" s="357">
        <v>20</v>
      </c>
      <c r="V94" s="357">
        <v>16</v>
      </c>
      <c r="W94" s="358">
        <f>X94+Y94+Z94</f>
        <v>70</v>
      </c>
      <c r="X94" s="357">
        <v>38.5</v>
      </c>
      <c r="Y94" s="357">
        <v>17.5</v>
      </c>
      <c r="Z94" s="357">
        <v>14</v>
      </c>
    </row>
    <row r="95" spans="1:26" ht="15.75">
      <c r="A95" s="14" t="s">
        <v>9</v>
      </c>
      <c r="B95" s="229" t="s">
        <v>183</v>
      </c>
      <c r="C95" s="357">
        <f t="shared" si="29"/>
        <v>116</v>
      </c>
      <c r="D95" s="357">
        <f t="shared" si="30"/>
        <v>66.7</v>
      </c>
      <c r="E95" s="357">
        <f t="shared" si="31"/>
        <v>25.5</v>
      </c>
      <c r="F95" s="357">
        <f t="shared" si="32"/>
        <v>23.8</v>
      </c>
      <c r="G95" s="358">
        <f>H95+I95+J95</f>
        <v>22</v>
      </c>
      <c r="H95" s="360">
        <v>15</v>
      </c>
      <c r="I95" s="360">
        <v>2</v>
      </c>
      <c r="J95" s="360">
        <v>5</v>
      </c>
      <c r="K95" s="358"/>
      <c r="L95" s="357"/>
      <c r="M95" s="357"/>
      <c r="N95" s="364"/>
      <c r="O95" s="358"/>
      <c r="P95" s="357"/>
      <c r="Q95" s="357"/>
      <c r="R95" s="357"/>
      <c r="S95" s="358">
        <f>T95+U95+V95</f>
        <v>94</v>
      </c>
      <c r="T95" s="357">
        <v>51.7</v>
      </c>
      <c r="U95" s="357">
        <v>23.5</v>
      </c>
      <c r="V95" s="357">
        <v>18.8</v>
      </c>
      <c r="W95" s="358"/>
      <c r="X95" s="357"/>
      <c r="Y95" s="357"/>
      <c r="Z95" s="357"/>
    </row>
    <row r="96" spans="1:26" ht="15.75">
      <c r="A96" s="14" t="s">
        <v>29</v>
      </c>
      <c r="B96" s="229" t="s">
        <v>184</v>
      </c>
      <c r="C96" s="357">
        <f t="shared" si="29"/>
        <v>200</v>
      </c>
      <c r="D96" s="357">
        <f t="shared" si="30"/>
        <v>110</v>
      </c>
      <c r="E96" s="357">
        <f t="shared" si="31"/>
        <v>50</v>
      </c>
      <c r="F96" s="357">
        <f t="shared" si="32"/>
        <v>40</v>
      </c>
      <c r="G96" s="358"/>
      <c r="H96" s="357"/>
      <c r="I96" s="357"/>
      <c r="J96" s="357"/>
      <c r="K96" s="358"/>
      <c r="L96" s="357"/>
      <c r="M96" s="357"/>
      <c r="N96" s="364"/>
      <c r="O96" s="358"/>
      <c r="P96" s="357"/>
      <c r="Q96" s="357"/>
      <c r="R96" s="357"/>
      <c r="S96" s="358">
        <f>T96+U96+V96</f>
        <v>100</v>
      </c>
      <c r="T96" s="357">
        <v>55</v>
      </c>
      <c r="U96" s="357">
        <v>25</v>
      </c>
      <c r="V96" s="357">
        <v>20</v>
      </c>
      <c r="W96" s="358">
        <f>X96+Y96+Z96</f>
        <v>100</v>
      </c>
      <c r="X96" s="357">
        <v>55</v>
      </c>
      <c r="Y96" s="357">
        <v>25</v>
      </c>
      <c r="Z96" s="357">
        <v>20</v>
      </c>
    </row>
    <row r="97" spans="1:26" ht="26.25">
      <c r="A97" s="14" t="s">
        <v>44</v>
      </c>
      <c r="B97" s="229" t="s">
        <v>185</v>
      </c>
      <c r="C97" s="357">
        <f t="shared" si="29"/>
        <v>459.2</v>
      </c>
      <c r="D97" s="357">
        <f t="shared" si="30"/>
        <v>309.2</v>
      </c>
      <c r="E97" s="357">
        <f t="shared" si="31"/>
        <v>85</v>
      </c>
      <c r="F97" s="357">
        <f t="shared" si="32"/>
        <v>65</v>
      </c>
      <c r="G97" s="358">
        <f>H97+I97+J97</f>
        <v>159.2</v>
      </c>
      <c r="H97" s="360">
        <v>144.2</v>
      </c>
      <c r="I97" s="360">
        <v>10</v>
      </c>
      <c r="J97" s="360">
        <v>5</v>
      </c>
      <c r="K97" s="358"/>
      <c r="L97" s="357"/>
      <c r="M97" s="357"/>
      <c r="N97" s="364"/>
      <c r="O97" s="359">
        <f>P97+Q97+R97</f>
        <v>100</v>
      </c>
      <c r="P97" s="357">
        <v>55</v>
      </c>
      <c r="Q97" s="357">
        <v>25</v>
      </c>
      <c r="R97" s="357">
        <v>20</v>
      </c>
      <c r="S97" s="358"/>
      <c r="T97" s="357"/>
      <c r="U97" s="357"/>
      <c r="V97" s="357"/>
      <c r="W97" s="358">
        <f>X97+Y97+Z97</f>
        <v>200</v>
      </c>
      <c r="X97" s="357">
        <v>110</v>
      </c>
      <c r="Y97" s="357">
        <v>50</v>
      </c>
      <c r="Z97" s="357">
        <v>40</v>
      </c>
    </row>
    <row r="98" spans="1:26" ht="32.25" thickBot="1">
      <c r="A98" s="62" t="s">
        <v>109</v>
      </c>
      <c r="B98" s="230" t="s">
        <v>10</v>
      </c>
      <c r="C98" s="365">
        <f>D98+E98+F98</f>
        <v>8000</v>
      </c>
      <c r="D98" s="365">
        <f>H98+L98+P98+T98+X98</f>
        <v>5600</v>
      </c>
      <c r="E98" s="365">
        <f>I98+M98+Q98+U98+Y98</f>
        <v>800</v>
      </c>
      <c r="F98" s="365">
        <f>J98+N98+R98+V98+Z98</f>
        <v>1600</v>
      </c>
      <c r="G98" s="366"/>
      <c r="H98" s="365"/>
      <c r="I98" s="365"/>
      <c r="J98" s="365"/>
      <c r="K98" s="382">
        <v>2000</v>
      </c>
      <c r="L98" s="365">
        <v>1400</v>
      </c>
      <c r="M98" s="365">
        <v>200</v>
      </c>
      <c r="N98" s="365">
        <v>400</v>
      </c>
      <c r="O98" s="382">
        <v>2000</v>
      </c>
      <c r="P98" s="365">
        <v>1400</v>
      </c>
      <c r="Q98" s="365">
        <v>200</v>
      </c>
      <c r="R98" s="365">
        <v>400</v>
      </c>
      <c r="S98" s="382">
        <v>2000</v>
      </c>
      <c r="T98" s="365">
        <v>1400</v>
      </c>
      <c r="U98" s="365">
        <v>200</v>
      </c>
      <c r="V98" s="365">
        <v>400</v>
      </c>
      <c r="W98" s="382">
        <v>2000</v>
      </c>
      <c r="X98" s="365">
        <v>1400</v>
      </c>
      <c r="Y98" s="365">
        <v>200</v>
      </c>
      <c r="Z98" s="365">
        <v>400</v>
      </c>
    </row>
    <row r="99" spans="1:26" ht="15.75">
      <c r="A99" s="345" t="s">
        <v>52</v>
      </c>
      <c r="B99" s="251"/>
      <c r="C99" s="386">
        <f>SUM(C92:C98)</f>
        <v>10246.9</v>
      </c>
      <c r="D99" s="385">
        <f>SUM(D92:D98)</f>
        <v>7198.1</v>
      </c>
      <c r="E99" s="385">
        <f>SUM(E92:E98)</f>
        <v>1172.5</v>
      </c>
      <c r="F99" s="385">
        <f>SUM(F92:F98)</f>
        <v>1876.3</v>
      </c>
      <c r="G99" s="386">
        <f aca="true" t="shared" si="33" ref="G99:Z99">SUM(G92:G98)</f>
        <v>1124.9</v>
      </c>
      <c r="H99" s="385">
        <f t="shared" si="33"/>
        <v>1004.8</v>
      </c>
      <c r="I99" s="385">
        <f t="shared" si="33"/>
        <v>68.2</v>
      </c>
      <c r="J99" s="385">
        <f t="shared" si="33"/>
        <v>51.9</v>
      </c>
      <c r="K99" s="385">
        <f t="shared" si="33"/>
        <v>2000</v>
      </c>
      <c r="L99" s="385">
        <f t="shared" si="33"/>
        <v>1400</v>
      </c>
      <c r="M99" s="385">
        <f t="shared" si="33"/>
        <v>200</v>
      </c>
      <c r="N99" s="385">
        <f t="shared" si="33"/>
        <v>400</v>
      </c>
      <c r="O99" s="385">
        <f t="shared" si="33"/>
        <v>2228</v>
      </c>
      <c r="P99" s="385">
        <f t="shared" si="33"/>
        <v>1521.6</v>
      </c>
      <c r="Q99" s="385">
        <f t="shared" si="33"/>
        <v>260.8</v>
      </c>
      <c r="R99" s="385">
        <f t="shared" si="33"/>
        <v>445.6</v>
      </c>
      <c r="S99" s="385">
        <f t="shared" si="33"/>
        <v>2274</v>
      </c>
      <c r="T99" s="385">
        <f t="shared" si="33"/>
        <v>1550.7</v>
      </c>
      <c r="U99" s="385">
        <f t="shared" si="33"/>
        <v>268.5</v>
      </c>
      <c r="V99" s="385">
        <f t="shared" si="33"/>
        <v>454.8</v>
      </c>
      <c r="W99" s="385">
        <f t="shared" si="33"/>
        <v>2620</v>
      </c>
      <c r="X99" s="385">
        <f t="shared" si="33"/>
        <v>1721</v>
      </c>
      <c r="Y99" s="385">
        <f t="shared" si="33"/>
        <v>375</v>
      </c>
      <c r="Z99" s="385">
        <f t="shared" si="33"/>
        <v>524</v>
      </c>
    </row>
    <row r="100" spans="1:26" ht="16.5" thickBot="1">
      <c r="A100" s="68"/>
      <c r="B100" s="252"/>
      <c r="C100" s="392"/>
      <c r="D100" s="392"/>
      <c r="E100" s="392"/>
      <c r="F100" s="392"/>
      <c r="G100" s="392"/>
      <c r="H100" s="392"/>
      <c r="I100" s="392"/>
      <c r="J100" s="392"/>
      <c r="K100" s="359"/>
      <c r="L100" s="360"/>
      <c r="M100" s="360"/>
      <c r="N100" s="361"/>
      <c r="O100" s="359"/>
      <c r="P100" s="360"/>
      <c r="Q100" s="360"/>
      <c r="R100" s="360"/>
      <c r="S100" s="359"/>
      <c r="T100" s="360"/>
      <c r="U100" s="360"/>
      <c r="V100" s="360"/>
      <c r="W100" s="359"/>
      <c r="X100" s="360"/>
      <c r="Y100" s="360"/>
      <c r="Z100" s="360"/>
    </row>
    <row r="101" spans="1:26" ht="16.5" thickBot="1">
      <c r="A101" s="355" t="s">
        <v>79</v>
      </c>
      <c r="B101" s="253"/>
      <c r="C101" s="375">
        <f>C99+C89</f>
        <v>51879.8</v>
      </c>
      <c r="D101" s="375">
        <f>D99+D89</f>
        <v>34674.5</v>
      </c>
      <c r="E101" s="375">
        <f>E99+E89</f>
        <v>7013.7</v>
      </c>
      <c r="F101" s="375">
        <f>F99+F89</f>
        <v>10191.599999999999</v>
      </c>
      <c r="G101" s="375">
        <f aca="true" t="shared" si="34" ref="G101:Z101">G99+G89</f>
        <v>2181.3</v>
      </c>
      <c r="H101" s="375">
        <f t="shared" si="34"/>
        <v>1816.1999999999998</v>
      </c>
      <c r="I101" s="375">
        <f t="shared" si="34"/>
        <v>113.2</v>
      </c>
      <c r="J101" s="375">
        <f t="shared" si="34"/>
        <v>251.9</v>
      </c>
      <c r="K101" s="375">
        <f t="shared" si="34"/>
        <v>12400</v>
      </c>
      <c r="L101" s="375">
        <f t="shared" si="34"/>
        <v>8459</v>
      </c>
      <c r="M101" s="375">
        <f t="shared" si="34"/>
        <v>1461</v>
      </c>
      <c r="N101" s="375">
        <f t="shared" si="34"/>
        <v>2480</v>
      </c>
      <c r="O101" s="375">
        <f t="shared" si="34"/>
        <v>15704.5</v>
      </c>
      <c r="P101" s="375">
        <f t="shared" si="34"/>
        <v>9557.6</v>
      </c>
      <c r="Q101" s="375">
        <f t="shared" si="34"/>
        <v>3006</v>
      </c>
      <c r="R101" s="375">
        <f t="shared" si="34"/>
        <v>3140.9</v>
      </c>
      <c r="S101" s="375">
        <f t="shared" si="34"/>
        <v>9874</v>
      </c>
      <c r="T101" s="375">
        <f t="shared" si="34"/>
        <v>6870.7</v>
      </c>
      <c r="U101" s="375">
        <f t="shared" si="34"/>
        <v>1028.5</v>
      </c>
      <c r="V101" s="375">
        <f t="shared" si="34"/>
        <v>1974.8</v>
      </c>
      <c r="W101" s="375">
        <f t="shared" si="34"/>
        <v>11720</v>
      </c>
      <c r="X101" s="375">
        <f t="shared" si="34"/>
        <v>7971</v>
      </c>
      <c r="Y101" s="375">
        <f t="shared" si="34"/>
        <v>1405</v>
      </c>
      <c r="Z101" s="375">
        <f t="shared" si="34"/>
        <v>2344</v>
      </c>
    </row>
    <row r="102" spans="1:26" ht="15.75">
      <c r="A102" s="56"/>
      <c r="B102" s="254"/>
      <c r="C102" s="393"/>
      <c r="D102" s="393"/>
      <c r="E102" s="393"/>
      <c r="F102" s="393"/>
      <c r="G102" s="394"/>
      <c r="H102" s="393"/>
      <c r="I102" s="393"/>
      <c r="J102" s="393"/>
      <c r="K102" s="358"/>
      <c r="L102" s="358"/>
      <c r="M102" s="358"/>
      <c r="N102" s="372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ht="15.75">
      <c r="A103" s="69" t="s">
        <v>71</v>
      </c>
      <c r="B103" s="240"/>
      <c r="C103" s="379"/>
      <c r="D103" s="379"/>
      <c r="E103" s="379"/>
      <c r="F103" s="379"/>
      <c r="G103" s="380"/>
      <c r="H103" s="380"/>
      <c r="I103" s="380"/>
      <c r="J103" s="380"/>
      <c r="K103" s="358"/>
      <c r="L103" s="357"/>
      <c r="M103" s="357"/>
      <c r="N103" s="364"/>
      <c r="O103" s="358"/>
      <c r="P103" s="357"/>
      <c r="Q103" s="357"/>
      <c r="R103" s="357"/>
      <c r="S103" s="358"/>
      <c r="T103" s="357"/>
      <c r="U103" s="357"/>
      <c r="V103" s="357"/>
      <c r="W103" s="358"/>
      <c r="X103" s="357"/>
      <c r="Y103" s="357"/>
      <c r="Z103" s="357"/>
    </row>
    <row r="104" spans="1:26" ht="15.75">
      <c r="A104" s="70" t="s">
        <v>73</v>
      </c>
      <c r="B104" s="255"/>
      <c r="C104" s="395"/>
      <c r="D104" s="395"/>
      <c r="E104" s="395"/>
      <c r="F104" s="395"/>
      <c r="G104" s="395"/>
      <c r="H104" s="395"/>
      <c r="I104" s="395"/>
      <c r="J104" s="395"/>
      <c r="K104" s="358"/>
      <c r="L104" s="357"/>
      <c r="M104" s="357"/>
      <c r="N104" s="364"/>
      <c r="O104" s="358"/>
      <c r="P104" s="357"/>
      <c r="Q104" s="357"/>
      <c r="R104" s="357"/>
      <c r="S104" s="358"/>
      <c r="T104" s="357"/>
      <c r="U104" s="357"/>
      <c r="V104" s="357"/>
      <c r="W104" s="358"/>
      <c r="X104" s="357"/>
      <c r="Y104" s="357"/>
      <c r="Z104" s="357"/>
    </row>
    <row r="105" spans="1:26" ht="15.75">
      <c r="A105" s="14" t="s">
        <v>94</v>
      </c>
      <c r="B105" s="229" t="s">
        <v>183</v>
      </c>
      <c r="C105" s="357">
        <f aca="true" t="shared" si="35" ref="C105:C113">D105+E105+F105</f>
        <v>580</v>
      </c>
      <c r="D105" s="357">
        <f aca="true" t="shared" si="36" ref="D105:D113">H105+L105+P105+T105+X105</f>
        <v>364.5</v>
      </c>
      <c r="E105" s="357">
        <f aca="true" t="shared" si="37" ref="E105:E113">I105+M105+Q105+U105+Y105</f>
        <v>135.5</v>
      </c>
      <c r="F105" s="357">
        <f aca="true" t="shared" si="38" ref="F105:F113">J105+N105+R105+V105+Z105</f>
        <v>80</v>
      </c>
      <c r="G105" s="358">
        <f>H105+I105+J105</f>
        <v>230</v>
      </c>
      <c r="H105" s="360">
        <v>200</v>
      </c>
      <c r="I105" s="360">
        <v>20</v>
      </c>
      <c r="J105" s="360">
        <v>10</v>
      </c>
      <c r="K105" s="359"/>
      <c r="L105" s="360"/>
      <c r="M105" s="360"/>
      <c r="N105" s="361"/>
      <c r="O105" s="359"/>
      <c r="P105" s="360"/>
      <c r="Q105" s="360"/>
      <c r="R105" s="360"/>
      <c r="S105" s="358">
        <f>T105+U105+V105</f>
        <v>350</v>
      </c>
      <c r="T105" s="360">
        <v>164.5</v>
      </c>
      <c r="U105" s="360">
        <v>115.5</v>
      </c>
      <c r="V105" s="360">
        <v>70</v>
      </c>
      <c r="W105" s="359"/>
      <c r="X105" s="360"/>
      <c r="Y105" s="360"/>
      <c r="Z105" s="360"/>
    </row>
    <row r="106" spans="1:26" ht="15.75">
      <c r="A106" s="14" t="s">
        <v>33</v>
      </c>
      <c r="B106" s="229">
        <v>2012</v>
      </c>
      <c r="C106" s="357">
        <f t="shared" si="35"/>
        <v>240</v>
      </c>
      <c r="D106" s="357">
        <f t="shared" si="36"/>
        <v>112.8</v>
      </c>
      <c r="E106" s="357">
        <f t="shared" si="37"/>
        <v>79.2</v>
      </c>
      <c r="F106" s="357">
        <f t="shared" si="38"/>
        <v>48</v>
      </c>
      <c r="G106" s="358"/>
      <c r="H106" s="360"/>
      <c r="I106" s="360"/>
      <c r="J106" s="360"/>
      <c r="K106" s="359"/>
      <c r="L106" s="360"/>
      <c r="M106" s="360"/>
      <c r="N106" s="361"/>
      <c r="O106" s="359">
        <f>P106+Q106+R106</f>
        <v>240</v>
      </c>
      <c r="P106" s="360">
        <v>112.8</v>
      </c>
      <c r="Q106" s="360">
        <v>79.2</v>
      </c>
      <c r="R106" s="360">
        <v>48</v>
      </c>
      <c r="S106" s="359"/>
      <c r="T106" s="360"/>
      <c r="U106" s="360"/>
      <c r="V106" s="360"/>
      <c r="W106" s="359"/>
      <c r="X106" s="360"/>
      <c r="Y106" s="360"/>
      <c r="Z106" s="360"/>
    </row>
    <row r="107" spans="1:26" ht="15.75">
      <c r="A107" s="14" t="s">
        <v>9</v>
      </c>
      <c r="B107" s="229" t="s">
        <v>171</v>
      </c>
      <c r="C107" s="357">
        <f t="shared" si="35"/>
        <v>600</v>
      </c>
      <c r="D107" s="357">
        <f t="shared" si="36"/>
        <v>330</v>
      </c>
      <c r="E107" s="357">
        <f t="shared" si="37"/>
        <v>150</v>
      </c>
      <c r="F107" s="357">
        <f t="shared" si="38"/>
        <v>120</v>
      </c>
      <c r="G107" s="358"/>
      <c r="H107" s="360"/>
      <c r="I107" s="360"/>
      <c r="J107" s="360"/>
      <c r="K107" s="359"/>
      <c r="L107" s="360"/>
      <c r="M107" s="360"/>
      <c r="N107" s="361"/>
      <c r="O107" s="359">
        <f>P107+Q107+R107</f>
        <v>300</v>
      </c>
      <c r="P107" s="357">
        <v>165</v>
      </c>
      <c r="Q107" s="357">
        <v>75</v>
      </c>
      <c r="R107" s="357">
        <v>60</v>
      </c>
      <c r="S107" s="358">
        <f>T107+U107+V107</f>
        <v>300</v>
      </c>
      <c r="T107" s="357">
        <v>165</v>
      </c>
      <c r="U107" s="357">
        <v>75</v>
      </c>
      <c r="V107" s="357">
        <v>60</v>
      </c>
      <c r="W107" s="359"/>
      <c r="X107" s="360"/>
      <c r="Y107" s="360"/>
      <c r="Z107" s="360"/>
    </row>
    <row r="108" spans="1:26" ht="26.25">
      <c r="A108" s="14" t="s">
        <v>42</v>
      </c>
      <c r="B108" s="229" t="s">
        <v>170</v>
      </c>
      <c r="C108" s="357">
        <f t="shared" si="35"/>
        <v>467.70000000000005</v>
      </c>
      <c r="D108" s="357">
        <f t="shared" si="36"/>
        <v>292.5</v>
      </c>
      <c r="E108" s="357">
        <f t="shared" si="37"/>
        <v>99.3</v>
      </c>
      <c r="F108" s="357">
        <f t="shared" si="38"/>
        <v>75.9</v>
      </c>
      <c r="G108" s="358">
        <f>H108+I108+J108</f>
        <v>117.7</v>
      </c>
      <c r="H108" s="360">
        <v>100</v>
      </c>
      <c r="I108" s="360">
        <v>11.8</v>
      </c>
      <c r="J108" s="360">
        <v>5.9</v>
      </c>
      <c r="K108" s="359"/>
      <c r="L108" s="360"/>
      <c r="M108" s="360"/>
      <c r="N108" s="361"/>
      <c r="O108" s="359"/>
      <c r="P108" s="360"/>
      <c r="Q108" s="360"/>
      <c r="R108" s="360"/>
      <c r="S108" s="358">
        <f>T108+U108+V108</f>
        <v>200</v>
      </c>
      <c r="T108" s="357">
        <v>110</v>
      </c>
      <c r="U108" s="357">
        <v>50</v>
      </c>
      <c r="V108" s="357">
        <v>40</v>
      </c>
      <c r="W108" s="358">
        <f>X108+Y108+Z108</f>
        <v>150</v>
      </c>
      <c r="X108" s="357">
        <v>82.5</v>
      </c>
      <c r="Y108" s="357">
        <v>37.5</v>
      </c>
      <c r="Z108" s="357">
        <v>30</v>
      </c>
    </row>
    <row r="109" spans="1:26" ht="15.75">
      <c r="A109" s="14" t="s">
        <v>12</v>
      </c>
      <c r="B109" s="229">
        <v>2013</v>
      </c>
      <c r="C109" s="357">
        <f t="shared" si="35"/>
        <v>154.5</v>
      </c>
      <c r="D109" s="357">
        <f t="shared" si="36"/>
        <v>85</v>
      </c>
      <c r="E109" s="357">
        <f t="shared" si="37"/>
        <v>38.6</v>
      </c>
      <c r="F109" s="357">
        <f t="shared" si="38"/>
        <v>30.9</v>
      </c>
      <c r="G109" s="358"/>
      <c r="H109" s="360"/>
      <c r="I109" s="360"/>
      <c r="J109" s="360"/>
      <c r="K109" s="359"/>
      <c r="L109" s="360"/>
      <c r="M109" s="360"/>
      <c r="N109" s="361"/>
      <c r="O109" s="359"/>
      <c r="P109" s="360"/>
      <c r="Q109" s="360"/>
      <c r="R109" s="360"/>
      <c r="S109" s="358">
        <f>T109+U109+V109</f>
        <v>154.5</v>
      </c>
      <c r="T109" s="357">
        <v>85</v>
      </c>
      <c r="U109" s="357">
        <v>38.6</v>
      </c>
      <c r="V109" s="357">
        <v>30.9</v>
      </c>
      <c r="W109" s="359"/>
      <c r="X109" s="360"/>
      <c r="Y109" s="360"/>
      <c r="Z109" s="360"/>
    </row>
    <row r="110" spans="1:26" ht="15.75">
      <c r="A110" s="14" t="s">
        <v>17</v>
      </c>
      <c r="B110" s="229" t="s">
        <v>173</v>
      </c>
      <c r="C110" s="357">
        <f t="shared" si="35"/>
        <v>707.2</v>
      </c>
      <c r="D110" s="357">
        <f t="shared" si="36"/>
        <v>516.4000000000001</v>
      </c>
      <c r="E110" s="357">
        <f t="shared" si="37"/>
        <v>91.30000000000001</v>
      </c>
      <c r="F110" s="357">
        <f t="shared" si="38"/>
        <v>99.5</v>
      </c>
      <c r="G110" s="358">
        <f>H110+I110+J110</f>
        <v>225</v>
      </c>
      <c r="H110" s="360">
        <v>211.3</v>
      </c>
      <c r="I110" s="360">
        <v>10.6</v>
      </c>
      <c r="J110" s="360">
        <v>3.1</v>
      </c>
      <c r="K110" s="359">
        <f>L110+M110+N110</f>
        <v>350</v>
      </c>
      <c r="L110" s="360">
        <v>232.4</v>
      </c>
      <c r="M110" s="360">
        <v>47.6</v>
      </c>
      <c r="N110" s="361">
        <v>70</v>
      </c>
      <c r="O110" s="359">
        <f>P110+Q110+R110</f>
        <v>132.20000000000002</v>
      </c>
      <c r="P110" s="357">
        <v>72.7</v>
      </c>
      <c r="Q110" s="357">
        <v>33.1</v>
      </c>
      <c r="R110" s="357">
        <v>26.4</v>
      </c>
      <c r="S110" s="359"/>
      <c r="T110" s="360"/>
      <c r="U110" s="360"/>
      <c r="V110" s="360"/>
      <c r="W110" s="359"/>
      <c r="X110" s="360"/>
      <c r="Y110" s="360"/>
      <c r="Z110" s="360"/>
    </row>
    <row r="111" spans="1:26" ht="15.75">
      <c r="A111" s="14" t="s">
        <v>29</v>
      </c>
      <c r="B111" s="229" t="s">
        <v>184</v>
      </c>
      <c r="C111" s="357">
        <f t="shared" si="35"/>
        <v>650</v>
      </c>
      <c r="D111" s="357">
        <f t="shared" si="36"/>
        <v>357.5</v>
      </c>
      <c r="E111" s="357">
        <f t="shared" si="37"/>
        <v>162.5</v>
      </c>
      <c r="F111" s="357">
        <f t="shared" si="38"/>
        <v>130</v>
      </c>
      <c r="G111" s="358"/>
      <c r="H111" s="357"/>
      <c r="I111" s="357"/>
      <c r="J111" s="357"/>
      <c r="K111" s="359"/>
      <c r="L111" s="360"/>
      <c r="M111" s="360"/>
      <c r="N111" s="361"/>
      <c r="O111" s="359"/>
      <c r="P111" s="360"/>
      <c r="Q111" s="360"/>
      <c r="R111" s="360"/>
      <c r="S111" s="358">
        <f>T111+U111+V111</f>
        <v>250</v>
      </c>
      <c r="T111" s="357">
        <v>137.5</v>
      </c>
      <c r="U111" s="357">
        <v>62.5</v>
      </c>
      <c r="V111" s="357">
        <v>50</v>
      </c>
      <c r="W111" s="358">
        <f>X111+Y111+Z111</f>
        <v>400</v>
      </c>
      <c r="X111" s="357">
        <v>220</v>
      </c>
      <c r="Y111" s="357">
        <v>100</v>
      </c>
      <c r="Z111" s="357">
        <v>80</v>
      </c>
    </row>
    <row r="112" spans="1:26" ht="35.25" customHeight="1">
      <c r="A112" s="14" t="s">
        <v>47</v>
      </c>
      <c r="B112" s="229" t="s">
        <v>172</v>
      </c>
      <c r="C112" s="357">
        <f t="shared" si="35"/>
        <v>1784.1</v>
      </c>
      <c r="D112" s="357">
        <f t="shared" si="36"/>
        <v>1244.1</v>
      </c>
      <c r="E112" s="357">
        <f t="shared" si="37"/>
        <v>300</v>
      </c>
      <c r="F112" s="357">
        <f t="shared" si="38"/>
        <v>240</v>
      </c>
      <c r="G112" s="358">
        <f>H112+I112+J112</f>
        <v>584.1</v>
      </c>
      <c r="H112" s="360">
        <v>584.1</v>
      </c>
      <c r="I112" s="360"/>
      <c r="J112" s="360"/>
      <c r="K112" s="359"/>
      <c r="L112" s="360"/>
      <c r="M112" s="360"/>
      <c r="N112" s="361"/>
      <c r="O112" s="359">
        <f>P112+Q112+R112</f>
        <v>600</v>
      </c>
      <c r="P112" s="357">
        <v>330</v>
      </c>
      <c r="Q112" s="357">
        <v>150</v>
      </c>
      <c r="R112" s="357">
        <v>120</v>
      </c>
      <c r="S112" s="358">
        <f>T112+U112+V112</f>
        <v>600</v>
      </c>
      <c r="T112" s="357">
        <v>330</v>
      </c>
      <c r="U112" s="357">
        <v>150</v>
      </c>
      <c r="V112" s="357">
        <v>120</v>
      </c>
      <c r="W112" s="359"/>
      <c r="X112" s="360"/>
      <c r="Y112" s="360"/>
      <c r="Z112" s="360"/>
    </row>
    <row r="113" spans="1:26" ht="16.5" thickBot="1">
      <c r="A113" s="62" t="s">
        <v>44</v>
      </c>
      <c r="B113" s="256">
        <v>2010</v>
      </c>
      <c r="C113" s="365">
        <f t="shared" si="35"/>
        <v>55</v>
      </c>
      <c r="D113" s="365">
        <f t="shared" si="36"/>
        <v>50</v>
      </c>
      <c r="E113" s="365">
        <f t="shared" si="37"/>
        <v>3</v>
      </c>
      <c r="F113" s="365">
        <f t="shared" si="38"/>
        <v>2</v>
      </c>
      <c r="G113" s="366">
        <f>H113+I113+J113</f>
        <v>55</v>
      </c>
      <c r="H113" s="367">
        <v>50</v>
      </c>
      <c r="I113" s="367">
        <v>3</v>
      </c>
      <c r="J113" s="367">
        <v>2</v>
      </c>
      <c r="K113" s="382"/>
      <c r="L113" s="367"/>
      <c r="M113" s="367"/>
      <c r="N113" s="383"/>
      <c r="O113" s="382"/>
      <c r="P113" s="367"/>
      <c r="Q113" s="367"/>
      <c r="R113" s="367"/>
      <c r="S113" s="382"/>
      <c r="T113" s="367"/>
      <c r="U113" s="367"/>
      <c r="V113" s="367"/>
      <c r="W113" s="382"/>
      <c r="X113" s="367"/>
      <c r="Y113" s="367"/>
      <c r="Z113" s="367"/>
    </row>
    <row r="114" spans="1:26" ht="15.75">
      <c r="A114" s="72" t="s">
        <v>52</v>
      </c>
      <c r="B114" s="257"/>
      <c r="C114" s="369">
        <f>SUM(C105:C113)</f>
        <v>5238.5</v>
      </c>
      <c r="D114" s="370">
        <f>SUM(D105:D113)</f>
        <v>3352.7999999999997</v>
      </c>
      <c r="E114" s="370">
        <f>SUM(E105:E113)</f>
        <v>1059.4</v>
      </c>
      <c r="F114" s="370">
        <f>SUM(F105:F113)</f>
        <v>826.3</v>
      </c>
      <c r="G114" s="369">
        <f aca="true" t="shared" si="39" ref="G114:Z114">SUM(G105:G113)</f>
        <v>1211.8000000000002</v>
      </c>
      <c r="H114" s="370">
        <f t="shared" si="39"/>
        <v>1145.4</v>
      </c>
      <c r="I114" s="370">
        <f t="shared" si="39"/>
        <v>45.4</v>
      </c>
      <c r="J114" s="370">
        <f t="shared" si="39"/>
        <v>21</v>
      </c>
      <c r="K114" s="370">
        <f t="shared" si="39"/>
        <v>350</v>
      </c>
      <c r="L114" s="370">
        <f t="shared" si="39"/>
        <v>232.4</v>
      </c>
      <c r="M114" s="370">
        <f t="shared" si="39"/>
        <v>47.6</v>
      </c>
      <c r="N114" s="370">
        <f t="shared" si="39"/>
        <v>70</v>
      </c>
      <c r="O114" s="370">
        <f t="shared" si="39"/>
        <v>1272.2</v>
      </c>
      <c r="P114" s="370">
        <f t="shared" si="39"/>
        <v>680.5</v>
      </c>
      <c r="Q114" s="370">
        <f t="shared" si="39"/>
        <v>337.29999999999995</v>
      </c>
      <c r="R114" s="370">
        <f t="shared" si="39"/>
        <v>254.4</v>
      </c>
      <c r="S114" s="370">
        <f t="shared" si="39"/>
        <v>1854.5</v>
      </c>
      <c r="T114" s="370">
        <f t="shared" si="39"/>
        <v>992</v>
      </c>
      <c r="U114" s="370">
        <f t="shared" si="39"/>
        <v>491.6</v>
      </c>
      <c r="V114" s="370">
        <f t="shared" si="39"/>
        <v>370.9</v>
      </c>
      <c r="W114" s="370">
        <f t="shared" si="39"/>
        <v>550</v>
      </c>
      <c r="X114" s="370">
        <f t="shared" si="39"/>
        <v>302.5</v>
      </c>
      <c r="Y114" s="370">
        <f t="shared" si="39"/>
        <v>137.5</v>
      </c>
      <c r="Z114" s="370">
        <f t="shared" si="39"/>
        <v>110</v>
      </c>
    </row>
    <row r="115" spans="1:26" ht="15.75">
      <c r="A115" s="42"/>
      <c r="B115" s="258"/>
      <c r="C115" s="389"/>
      <c r="D115" s="389"/>
      <c r="E115" s="389"/>
      <c r="F115" s="389"/>
      <c r="G115" s="390"/>
      <c r="H115" s="390"/>
      <c r="I115" s="390"/>
      <c r="J115" s="390"/>
      <c r="K115" s="358"/>
      <c r="L115" s="357"/>
      <c r="M115" s="357"/>
      <c r="N115" s="364"/>
      <c r="O115" s="358"/>
      <c r="P115" s="357"/>
      <c r="Q115" s="357"/>
      <c r="R115" s="357"/>
      <c r="S115" s="358"/>
      <c r="T115" s="357"/>
      <c r="U115" s="357"/>
      <c r="V115" s="357"/>
      <c r="W115" s="358"/>
      <c r="X115" s="357"/>
      <c r="Y115" s="357"/>
      <c r="Z115" s="357"/>
    </row>
    <row r="116" spans="1:26" ht="15.75">
      <c r="A116" s="67" t="s">
        <v>74</v>
      </c>
      <c r="B116" s="250"/>
      <c r="C116" s="381"/>
      <c r="D116" s="381"/>
      <c r="E116" s="381"/>
      <c r="F116" s="381"/>
      <c r="G116" s="381"/>
      <c r="H116" s="381"/>
      <c r="I116" s="381"/>
      <c r="J116" s="381"/>
      <c r="K116" s="358"/>
      <c r="L116" s="357"/>
      <c r="M116" s="357"/>
      <c r="N116" s="364"/>
      <c r="O116" s="358"/>
      <c r="P116" s="357"/>
      <c r="Q116" s="357"/>
      <c r="R116" s="357"/>
      <c r="S116" s="358"/>
      <c r="T116" s="357"/>
      <c r="U116" s="357"/>
      <c r="V116" s="357"/>
      <c r="W116" s="358"/>
      <c r="X116" s="357"/>
      <c r="Y116" s="357"/>
      <c r="Z116" s="357"/>
    </row>
    <row r="117" spans="1:26" ht="15.75">
      <c r="A117" s="71" t="s">
        <v>7</v>
      </c>
      <c r="B117" s="259">
        <v>2010</v>
      </c>
      <c r="C117" s="357">
        <f aca="true" t="shared" si="40" ref="C117:C135">D117+E117+F117</f>
        <v>68.8</v>
      </c>
      <c r="D117" s="357">
        <f aca="true" t="shared" si="41" ref="D117:D135">H117+L117+P117+T117+X117</f>
        <v>62.5</v>
      </c>
      <c r="E117" s="357">
        <f aca="true" t="shared" si="42" ref="E117:E135">I117+M117+Q117+U117+Y117</f>
        <v>6.3</v>
      </c>
      <c r="F117" s="357">
        <f aca="true" t="shared" si="43" ref="F117:F135">J117+N117+R117+V117+Z117</f>
        <v>0</v>
      </c>
      <c r="G117" s="362">
        <f aca="true" t="shared" si="44" ref="G117:G123">H117+I117+J117</f>
        <v>68.8</v>
      </c>
      <c r="H117" s="370">
        <v>62.5</v>
      </c>
      <c r="I117" s="370">
        <v>6.3</v>
      </c>
      <c r="J117" s="370"/>
      <c r="K117" s="358"/>
      <c r="L117" s="357"/>
      <c r="M117" s="357"/>
      <c r="N117" s="364"/>
      <c r="O117" s="358"/>
      <c r="P117" s="357"/>
      <c r="Q117" s="357"/>
      <c r="R117" s="357"/>
      <c r="S117" s="358"/>
      <c r="T117" s="357"/>
      <c r="U117" s="357"/>
      <c r="V117" s="357"/>
      <c r="W117" s="358"/>
      <c r="X117" s="357"/>
      <c r="Y117" s="357"/>
      <c r="Z117" s="357"/>
    </row>
    <row r="118" spans="1:26" ht="26.25">
      <c r="A118" s="14" t="s">
        <v>92</v>
      </c>
      <c r="B118" s="229" t="s">
        <v>182</v>
      </c>
      <c r="C118" s="357">
        <f t="shared" si="40"/>
        <v>359</v>
      </c>
      <c r="D118" s="357">
        <f t="shared" si="41"/>
        <v>186.3</v>
      </c>
      <c r="E118" s="357">
        <f t="shared" si="42"/>
        <v>107.8</v>
      </c>
      <c r="F118" s="357">
        <f t="shared" si="43"/>
        <v>64.9</v>
      </c>
      <c r="G118" s="358">
        <f t="shared" si="44"/>
        <v>43.99999999999999</v>
      </c>
      <c r="H118" s="357">
        <v>38.3</v>
      </c>
      <c r="I118" s="357">
        <v>3.8</v>
      </c>
      <c r="J118" s="357">
        <v>1.9</v>
      </c>
      <c r="K118" s="358"/>
      <c r="L118" s="357"/>
      <c r="M118" s="357"/>
      <c r="N118" s="364"/>
      <c r="O118" s="359">
        <f>P118+Q118+R118</f>
        <v>100</v>
      </c>
      <c r="P118" s="360">
        <v>47</v>
      </c>
      <c r="Q118" s="360">
        <v>33</v>
      </c>
      <c r="R118" s="360">
        <v>20</v>
      </c>
      <c r="S118" s="358">
        <f>T118+U118+V118</f>
        <v>100</v>
      </c>
      <c r="T118" s="360">
        <v>47</v>
      </c>
      <c r="U118" s="360">
        <v>33</v>
      </c>
      <c r="V118" s="360">
        <v>20</v>
      </c>
      <c r="W118" s="358">
        <f>X118+Y118+Z118</f>
        <v>115</v>
      </c>
      <c r="X118" s="360">
        <v>54</v>
      </c>
      <c r="Y118" s="360">
        <v>38</v>
      </c>
      <c r="Z118" s="360">
        <v>23</v>
      </c>
    </row>
    <row r="119" spans="1:26" ht="26.25">
      <c r="A119" s="14" t="s">
        <v>13</v>
      </c>
      <c r="B119" s="229" t="s">
        <v>170</v>
      </c>
      <c r="C119" s="357">
        <f t="shared" si="40"/>
        <v>3476</v>
      </c>
      <c r="D119" s="357">
        <f t="shared" si="41"/>
        <v>1434</v>
      </c>
      <c r="E119" s="357">
        <f t="shared" si="42"/>
        <v>992</v>
      </c>
      <c r="F119" s="357">
        <f t="shared" si="43"/>
        <v>1050</v>
      </c>
      <c r="G119" s="358">
        <f t="shared" si="44"/>
        <v>476</v>
      </c>
      <c r="H119" s="357">
        <v>24</v>
      </c>
      <c r="I119" s="357">
        <v>2</v>
      </c>
      <c r="J119" s="357">
        <v>450</v>
      </c>
      <c r="K119" s="359"/>
      <c r="L119" s="360"/>
      <c r="M119" s="360"/>
      <c r="N119" s="361"/>
      <c r="O119" s="359"/>
      <c r="P119" s="360"/>
      <c r="Q119" s="360"/>
      <c r="R119" s="360"/>
      <c r="S119" s="358">
        <f>T119+U119+V119</f>
        <v>2000</v>
      </c>
      <c r="T119" s="360">
        <v>940</v>
      </c>
      <c r="U119" s="360">
        <v>660</v>
      </c>
      <c r="V119" s="360">
        <v>400</v>
      </c>
      <c r="W119" s="358">
        <f>X119+Y119+Z119</f>
        <v>1000</v>
      </c>
      <c r="X119" s="360">
        <v>470</v>
      </c>
      <c r="Y119" s="360">
        <v>330</v>
      </c>
      <c r="Z119" s="360">
        <v>200</v>
      </c>
    </row>
    <row r="120" spans="1:26" ht="15.75">
      <c r="A120" s="14" t="s">
        <v>20</v>
      </c>
      <c r="B120" s="229" t="s">
        <v>173</v>
      </c>
      <c r="C120" s="357">
        <f t="shared" si="40"/>
        <v>521.5</v>
      </c>
      <c r="D120" s="357">
        <f t="shared" si="41"/>
        <v>309.3</v>
      </c>
      <c r="E120" s="357">
        <f t="shared" si="42"/>
        <v>122.1</v>
      </c>
      <c r="F120" s="357">
        <f t="shared" si="43"/>
        <v>90.1</v>
      </c>
      <c r="G120" s="358">
        <f t="shared" si="44"/>
        <v>121.49999999999999</v>
      </c>
      <c r="H120" s="357">
        <v>101.3</v>
      </c>
      <c r="I120" s="357">
        <v>10.1</v>
      </c>
      <c r="J120" s="357">
        <v>10.1</v>
      </c>
      <c r="K120" s="359">
        <f>L120+M120+N120</f>
        <v>200</v>
      </c>
      <c r="L120" s="360">
        <v>114</v>
      </c>
      <c r="M120" s="360">
        <v>46</v>
      </c>
      <c r="N120" s="361">
        <v>40</v>
      </c>
      <c r="O120" s="359">
        <f>P120+Q120+R120</f>
        <v>200</v>
      </c>
      <c r="P120" s="360">
        <v>94</v>
      </c>
      <c r="Q120" s="360">
        <v>66</v>
      </c>
      <c r="R120" s="360">
        <v>40</v>
      </c>
      <c r="S120" s="358"/>
      <c r="T120" s="357"/>
      <c r="U120" s="357"/>
      <c r="V120" s="357"/>
      <c r="W120" s="358"/>
      <c r="X120" s="357"/>
      <c r="Y120" s="357"/>
      <c r="Z120" s="357"/>
    </row>
    <row r="121" spans="1:26" ht="15.75">
      <c r="A121" s="14" t="s">
        <v>45</v>
      </c>
      <c r="B121" s="229" t="s">
        <v>178</v>
      </c>
      <c r="C121" s="357">
        <f t="shared" si="40"/>
        <v>524.7</v>
      </c>
      <c r="D121" s="357">
        <f t="shared" si="41"/>
        <v>279.9</v>
      </c>
      <c r="E121" s="357">
        <f t="shared" si="42"/>
        <v>150.6</v>
      </c>
      <c r="F121" s="357">
        <f t="shared" si="43"/>
        <v>94.19999999999999</v>
      </c>
      <c r="G121" s="358">
        <f t="shared" si="44"/>
        <v>91.49999999999999</v>
      </c>
      <c r="H121" s="357">
        <v>76.3</v>
      </c>
      <c r="I121" s="357">
        <v>7.6</v>
      </c>
      <c r="J121" s="357">
        <v>7.6</v>
      </c>
      <c r="K121" s="358"/>
      <c r="L121" s="357"/>
      <c r="M121" s="357"/>
      <c r="N121" s="364"/>
      <c r="O121" s="359">
        <f>P121+Q121+R121</f>
        <v>433.20000000000005</v>
      </c>
      <c r="P121" s="360">
        <v>203.6</v>
      </c>
      <c r="Q121" s="360">
        <v>143</v>
      </c>
      <c r="R121" s="360">
        <v>86.6</v>
      </c>
      <c r="S121" s="358"/>
      <c r="T121" s="357"/>
      <c r="U121" s="357"/>
      <c r="V121" s="357"/>
      <c r="W121" s="358"/>
      <c r="X121" s="357"/>
      <c r="Y121" s="357"/>
      <c r="Z121" s="357"/>
    </row>
    <row r="122" spans="1:26" ht="31.5" customHeight="1">
      <c r="A122" s="14" t="s">
        <v>6</v>
      </c>
      <c r="B122" s="229" t="s">
        <v>193</v>
      </c>
      <c r="C122" s="357">
        <f t="shared" si="40"/>
        <v>4750</v>
      </c>
      <c r="D122" s="357">
        <f t="shared" si="41"/>
        <v>2030</v>
      </c>
      <c r="E122" s="357">
        <f t="shared" si="42"/>
        <v>1520</v>
      </c>
      <c r="F122" s="357">
        <f t="shared" si="43"/>
        <v>1200</v>
      </c>
      <c r="G122" s="358">
        <f t="shared" si="44"/>
        <v>750</v>
      </c>
      <c r="H122" s="360">
        <v>150</v>
      </c>
      <c r="I122" s="360">
        <v>200</v>
      </c>
      <c r="J122" s="360">
        <v>400</v>
      </c>
      <c r="K122" s="358"/>
      <c r="L122" s="357"/>
      <c r="M122" s="357"/>
      <c r="N122" s="364"/>
      <c r="O122" s="358"/>
      <c r="P122" s="357"/>
      <c r="Q122" s="357"/>
      <c r="R122" s="357"/>
      <c r="S122" s="358">
        <f>T122+U122+V122</f>
        <v>2000</v>
      </c>
      <c r="T122" s="360">
        <v>940</v>
      </c>
      <c r="U122" s="360">
        <v>660</v>
      </c>
      <c r="V122" s="360">
        <v>400</v>
      </c>
      <c r="W122" s="358">
        <f>X122+Y122+Z122</f>
        <v>2000</v>
      </c>
      <c r="X122" s="360">
        <v>940</v>
      </c>
      <c r="Y122" s="360">
        <v>660</v>
      </c>
      <c r="Z122" s="360">
        <v>400</v>
      </c>
    </row>
    <row r="123" spans="1:26" ht="47.25">
      <c r="A123" s="14" t="s">
        <v>50</v>
      </c>
      <c r="B123" s="229" t="s">
        <v>169</v>
      </c>
      <c r="C123" s="357">
        <f t="shared" si="40"/>
        <v>1435</v>
      </c>
      <c r="D123" s="357">
        <f t="shared" si="41"/>
        <v>798.4</v>
      </c>
      <c r="E123" s="357">
        <f t="shared" si="42"/>
        <v>386.4</v>
      </c>
      <c r="F123" s="357">
        <f t="shared" si="43"/>
        <v>250.2</v>
      </c>
      <c r="G123" s="358">
        <f t="shared" si="44"/>
        <v>235</v>
      </c>
      <c r="H123" s="360">
        <v>204.4</v>
      </c>
      <c r="I123" s="360">
        <v>20.4</v>
      </c>
      <c r="J123" s="360">
        <v>10.2</v>
      </c>
      <c r="K123" s="359">
        <f>L123+M123+N123</f>
        <v>300</v>
      </c>
      <c r="L123" s="360">
        <v>171</v>
      </c>
      <c r="M123" s="360">
        <v>69</v>
      </c>
      <c r="N123" s="361">
        <v>60</v>
      </c>
      <c r="O123" s="359">
        <f>P123+Q123+R123</f>
        <v>300</v>
      </c>
      <c r="P123" s="360">
        <v>141</v>
      </c>
      <c r="Q123" s="360">
        <v>99</v>
      </c>
      <c r="R123" s="360">
        <v>60</v>
      </c>
      <c r="S123" s="358">
        <f>T123+U123+V123</f>
        <v>300</v>
      </c>
      <c r="T123" s="360">
        <v>141</v>
      </c>
      <c r="U123" s="360">
        <v>99</v>
      </c>
      <c r="V123" s="360">
        <v>60</v>
      </c>
      <c r="W123" s="358">
        <f>X123+Y123+Z123</f>
        <v>300</v>
      </c>
      <c r="X123" s="360">
        <v>141</v>
      </c>
      <c r="Y123" s="360">
        <v>99</v>
      </c>
      <c r="Z123" s="360">
        <v>60</v>
      </c>
    </row>
    <row r="124" spans="1:26" ht="15.75">
      <c r="A124" s="14" t="s">
        <v>27</v>
      </c>
      <c r="B124" s="229" t="s">
        <v>174</v>
      </c>
      <c r="C124" s="357">
        <f t="shared" si="40"/>
        <v>4000</v>
      </c>
      <c r="D124" s="357">
        <f t="shared" si="41"/>
        <v>1880</v>
      </c>
      <c r="E124" s="357">
        <f t="shared" si="42"/>
        <v>1320</v>
      </c>
      <c r="F124" s="357">
        <f t="shared" si="43"/>
        <v>800</v>
      </c>
      <c r="G124" s="358"/>
      <c r="H124" s="360"/>
      <c r="I124" s="360"/>
      <c r="J124" s="360"/>
      <c r="K124" s="359"/>
      <c r="L124" s="360"/>
      <c r="M124" s="360"/>
      <c r="N124" s="361"/>
      <c r="O124" s="359">
        <f>P124+Q124+R124</f>
        <v>1000</v>
      </c>
      <c r="P124" s="360">
        <v>470</v>
      </c>
      <c r="Q124" s="360">
        <v>330</v>
      </c>
      <c r="R124" s="360">
        <v>200</v>
      </c>
      <c r="S124" s="358">
        <f>T124+U124+V124</f>
        <v>1500</v>
      </c>
      <c r="T124" s="360">
        <v>705</v>
      </c>
      <c r="U124" s="360">
        <v>495</v>
      </c>
      <c r="V124" s="360">
        <v>300</v>
      </c>
      <c r="W124" s="358">
        <f>X124+Y124+Z124</f>
        <v>1500</v>
      </c>
      <c r="X124" s="360">
        <v>705</v>
      </c>
      <c r="Y124" s="360">
        <v>495</v>
      </c>
      <c r="Z124" s="360">
        <v>300</v>
      </c>
    </row>
    <row r="125" spans="1:26" ht="26.25">
      <c r="A125" s="14" t="s">
        <v>28</v>
      </c>
      <c r="B125" s="229" t="s">
        <v>186</v>
      </c>
      <c r="C125" s="357">
        <f t="shared" si="40"/>
        <v>6806.5</v>
      </c>
      <c r="D125" s="357">
        <f t="shared" si="41"/>
        <v>4092.2</v>
      </c>
      <c r="E125" s="357">
        <f t="shared" si="42"/>
        <v>1574.3</v>
      </c>
      <c r="F125" s="357">
        <f t="shared" si="43"/>
        <v>1140</v>
      </c>
      <c r="G125" s="358">
        <f>H125+I125+J125</f>
        <v>2106.5</v>
      </c>
      <c r="H125" s="357">
        <v>1733.2</v>
      </c>
      <c r="I125" s="357">
        <v>173.3</v>
      </c>
      <c r="J125" s="357">
        <v>200</v>
      </c>
      <c r="K125" s="359">
        <f>L125+M125+N125</f>
        <v>1500</v>
      </c>
      <c r="L125" s="360">
        <v>855</v>
      </c>
      <c r="M125" s="360">
        <v>345</v>
      </c>
      <c r="N125" s="361">
        <v>300</v>
      </c>
      <c r="O125" s="359">
        <f>P125+Q125+R125</f>
        <v>1500</v>
      </c>
      <c r="P125" s="360">
        <v>705</v>
      </c>
      <c r="Q125" s="360">
        <v>495</v>
      </c>
      <c r="R125" s="360">
        <v>300</v>
      </c>
      <c r="S125" s="358"/>
      <c r="T125" s="357"/>
      <c r="U125" s="357"/>
      <c r="V125" s="357"/>
      <c r="W125" s="358">
        <f>X125+Y125+Z125</f>
        <v>1700</v>
      </c>
      <c r="X125" s="360">
        <v>799</v>
      </c>
      <c r="Y125" s="360">
        <v>561</v>
      </c>
      <c r="Z125" s="360">
        <v>340</v>
      </c>
    </row>
    <row r="126" spans="1:26" ht="47.25">
      <c r="A126" s="14" t="s">
        <v>68</v>
      </c>
      <c r="B126" s="242">
        <v>2010</v>
      </c>
      <c r="C126" s="357">
        <f t="shared" si="40"/>
        <v>158.8</v>
      </c>
      <c r="D126" s="357">
        <f t="shared" si="41"/>
        <v>127.4</v>
      </c>
      <c r="E126" s="357">
        <f t="shared" si="42"/>
        <v>26</v>
      </c>
      <c r="F126" s="357">
        <f t="shared" si="43"/>
        <v>5.4</v>
      </c>
      <c r="G126" s="358">
        <f>H126+I126+J126</f>
        <v>158.8</v>
      </c>
      <c r="H126" s="360">
        <v>127.4</v>
      </c>
      <c r="I126" s="360">
        <v>26</v>
      </c>
      <c r="J126" s="360">
        <v>5.4</v>
      </c>
      <c r="K126" s="358"/>
      <c r="L126" s="357"/>
      <c r="M126" s="357"/>
      <c r="N126" s="364"/>
      <c r="O126" s="358"/>
      <c r="P126" s="357"/>
      <c r="Q126" s="357"/>
      <c r="R126" s="357"/>
      <c r="S126" s="358"/>
      <c r="T126" s="357"/>
      <c r="U126" s="357"/>
      <c r="V126" s="357"/>
      <c r="W126" s="358"/>
      <c r="X126" s="357"/>
      <c r="Y126" s="357"/>
      <c r="Z126" s="357"/>
    </row>
    <row r="127" spans="1:26" ht="26.25">
      <c r="A127" s="14" t="s">
        <v>9</v>
      </c>
      <c r="B127" s="229" t="s">
        <v>185</v>
      </c>
      <c r="C127" s="357">
        <f t="shared" si="40"/>
        <v>635</v>
      </c>
      <c r="D127" s="357">
        <f t="shared" si="41"/>
        <v>375</v>
      </c>
      <c r="E127" s="357">
        <f t="shared" si="42"/>
        <v>135</v>
      </c>
      <c r="F127" s="357">
        <f t="shared" si="43"/>
        <v>125</v>
      </c>
      <c r="G127" s="358">
        <f>H127+I127+J127</f>
        <v>135</v>
      </c>
      <c r="H127" s="360">
        <v>100</v>
      </c>
      <c r="I127" s="360">
        <v>10</v>
      </c>
      <c r="J127" s="360">
        <v>25</v>
      </c>
      <c r="K127" s="359"/>
      <c r="L127" s="360"/>
      <c r="M127" s="360"/>
      <c r="N127" s="361"/>
      <c r="O127" s="359">
        <f>P127+Q127+R127</f>
        <v>200</v>
      </c>
      <c r="P127" s="357">
        <v>110</v>
      </c>
      <c r="Q127" s="357">
        <v>50</v>
      </c>
      <c r="R127" s="357">
        <v>40</v>
      </c>
      <c r="S127" s="359"/>
      <c r="T127" s="360"/>
      <c r="U127" s="360"/>
      <c r="V127" s="360"/>
      <c r="W127" s="358">
        <f>X127+Y127+Z127</f>
        <v>300</v>
      </c>
      <c r="X127" s="357">
        <v>165</v>
      </c>
      <c r="Y127" s="357">
        <v>75</v>
      </c>
      <c r="Z127" s="357">
        <v>60</v>
      </c>
    </row>
    <row r="128" spans="1:26" ht="15.75">
      <c r="A128" s="14" t="s">
        <v>42</v>
      </c>
      <c r="B128" s="229" t="s">
        <v>169</v>
      </c>
      <c r="C128" s="357">
        <f t="shared" si="40"/>
        <v>623.6</v>
      </c>
      <c r="D128" s="357">
        <f t="shared" si="41"/>
        <v>361.4</v>
      </c>
      <c r="E128" s="357">
        <f t="shared" si="42"/>
        <v>141</v>
      </c>
      <c r="F128" s="357">
        <f t="shared" si="43"/>
        <v>121.2</v>
      </c>
      <c r="G128" s="358">
        <f>H128+I128+J128</f>
        <v>23.599999999999998</v>
      </c>
      <c r="H128" s="360">
        <v>20</v>
      </c>
      <c r="I128" s="360">
        <v>2.4</v>
      </c>
      <c r="J128" s="360">
        <v>1.2</v>
      </c>
      <c r="K128" s="359">
        <f>L128+M128+N128</f>
        <v>100</v>
      </c>
      <c r="L128" s="360">
        <v>66.4</v>
      </c>
      <c r="M128" s="360">
        <v>13.6</v>
      </c>
      <c r="N128" s="361">
        <v>20</v>
      </c>
      <c r="O128" s="359">
        <f>P128+Q128+R128</f>
        <v>100</v>
      </c>
      <c r="P128" s="357">
        <v>55</v>
      </c>
      <c r="Q128" s="357">
        <v>25</v>
      </c>
      <c r="R128" s="357">
        <v>20</v>
      </c>
      <c r="S128" s="358">
        <f>T128+U128+V128</f>
        <v>200</v>
      </c>
      <c r="T128" s="357">
        <v>110</v>
      </c>
      <c r="U128" s="357">
        <v>50</v>
      </c>
      <c r="V128" s="357">
        <v>40</v>
      </c>
      <c r="W128" s="358">
        <f>X128+Y128+Z128</f>
        <v>200</v>
      </c>
      <c r="X128" s="357">
        <v>110</v>
      </c>
      <c r="Y128" s="357">
        <v>50</v>
      </c>
      <c r="Z128" s="357">
        <v>40</v>
      </c>
    </row>
    <row r="129" spans="1:26" ht="26.25">
      <c r="A129" s="14" t="s">
        <v>12</v>
      </c>
      <c r="B129" s="229" t="s">
        <v>182</v>
      </c>
      <c r="C129" s="357">
        <f t="shared" si="40"/>
        <v>1356.8</v>
      </c>
      <c r="D129" s="357">
        <f t="shared" si="41"/>
        <v>876.8</v>
      </c>
      <c r="E129" s="357">
        <f t="shared" si="42"/>
        <v>280</v>
      </c>
      <c r="F129" s="357">
        <f t="shared" si="43"/>
        <v>200</v>
      </c>
      <c r="G129" s="358">
        <f>H129+I129+J129</f>
        <v>356.8</v>
      </c>
      <c r="H129" s="360">
        <v>326.8</v>
      </c>
      <c r="I129" s="360">
        <v>30</v>
      </c>
      <c r="J129" s="360"/>
      <c r="K129" s="359"/>
      <c r="L129" s="360"/>
      <c r="M129" s="360"/>
      <c r="N129" s="361"/>
      <c r="O129" s="359">
        <f>P129+Q129+R129</f>
        <v>300</v>
      </c>
      <c r="P129" s="357">
        <v>165</v>
      </c>
      <c r="Q129" s="357">
        <v>75</v>
      </c>
      <c r="R129" s="357">
        <v>60</v>
      </c>
      <c r="S129" s="358">
        <f>T129+U129+V129</f>
        <v>350</v>
      </c>
      <c r="T129" s="357">
        <v>192.5</v>
      </c>
      <c r="U129" s="357">
        <v>87.5</v>
      </c>
      <c r="V129" s="357">
        <v>70</v>
      </c>
      <c r="W129" s="358">
        <f>X129+Y129+Z129</f>
        <v>350</v>
      </c>
      <c r="X129" s="357">
        <v>192.5</v>
      </c>
      <c r="Y129" s="357">
        <v>87.5</v>
      </c>
      <c r="Z129" s="357">
        <v>70</v>
      </c>
    </row>
    <row r="130" spans="1:26" ht="15.75">
      <c r="A130" s="14" t="s">
        <v>67</v>
      </c>
      <c r="B130" s="229" t="s">
        <v>10</v>
      </c>
      <c r="C130" s="357">
        <f t="shared" si="40"/>
        <v>800</v>
      </c>
      <c r="D130" s="357">
        <f t="shared" si="41"/>
        <v>462.8</v>
      </c>
      <c r="E130" s="357">
        <f t="shared" si="42"/>
        <v>177.2</v>
      </c>
      <c r="F130" s="357">
        <f t="shared" si="43"/>
        <v>160</v>
      </c>
      <c r="G130" s="358"/>
      <c r="H130" s="357"/>
      <c r="I130" s="357"/>
      <c r="J130" s="357"/>
      <c r="K130" s="359">
        <f>L130+M130+N130</f>
        <v>200</v>
      </c>
      <c r="L130" s="360">
        <v>132.8</v>
      </c>
      <c r="M130" s="360">
        <v>27.2</v>
      </c>
      <c r="N130" s="361">
        <v>40</v>
      </c>
      <c r="O130" s="359">
        <f>P130+Q130+R130</f>
        <v>200</v>
      </c>
      <c r="P130" s="357">
        <v>110</v>
      </c>
      <c r="Q130" s="357">
        <v>50</v>
      </c>
      <c r="R130" s="357">
        <v>40</v>
      </c>
      <c r="S130" s="358">
        <f>T130+U130+V130</f>
        <v>200</v>
      </c>
      <c r="T130" s="357">
        <v>110</v>
      </c>
      <c r="U130" s="357">
        <v>50</v>
      </c>
      <c r="V130" s="357">
        <v>40</v>
      </c>
      <c r="W130" s="358">
        <f>X130+Y130+Z130</f>
        <v>200</v>
      </c>
      <c r="X130" s="357">
        <v>110</v>
      </c>
      <c r="Y130" s="357">
        <v>50</v>
      </c>
      <c r="Z130" s="357">
        <v>40</v>
      </c>
    </row>
    <row r="131" spans="1:26" ht="15.75">
      <c r="A131" s="14" t="s">
        <v>29</v>
      </c>
      <c r="B131" s="229">
        <v>2010</v>
      </c>
      <c r="C131" s="357">
        <f t="shared" si="40"/>
        <v>819.8</v>
      </c>
      <c r="D131" s="357">
        <f t="shared" si="41"/>
        <v>409.9</v>
      </c>
      <c r="E131" s="357">
        <f t="shared" si="42"/>
        <v>41</v>
      </c>
      <c r="F131" s="357">
        <f t="shared" si="43"/>
        <v>368.9</v>
      </c>
      <c r="G131" s="358">
        <f>H131+I131+J131</f>
        <v>819.8</v>
      </c>
      <c r="H131" s="360">
        <v>409.9</v>
      </c>
      <c r="I131" s="360">
        <v>41</v>
      </c>
      <c r="J131" s="360">
        <v>368.9</v>
      </c>
      <c r="K131" s="359"/>
      <c r="L131" s="360"/>
      <c r="M131" s="360"/>
      <c r="N131" s="361"/>
      <c r="O131" s="359"/>
      <c r="P131" s="360"/>
      <c r="Q131" s="360"/>
      <c r="R131" s="360"/>
      <c r="S131" s="359"/>
      <c r="T131" s="360"/>
      <c r="U131" s="360"/>
      <c r="V131" s="360"/>
      <c r="W131" s="359"/>
      <c r="X131" s="360"/>
      <c r="Y131" s="360"/>
      <c r="Z131" s="360"/>
    </row>
    <row r="132" spans="1:26" ht="15.75">
      <c r="A132" s="14" t="s">
        <v>105</v>
      </c>
      <c r="B132" s="229" t="s">
        <v>169</v>
      </c>
      <c r="C132" s="357">
        <f t="shared" si="40"/>
        <v>720</v>
      </c>
      <c r="D132" s="357">
        <f t="shared" si="41"/>
        <v>462.1</v>
      </c>
      <c r="E132" s="357">
        <f t="shared" si="42"/>
        <v>137.9</v>
      </c>
      <c r="F132" s="357">
        <f t="shared" si="43"/>
        <v>120</v>
      </c>
      <c r="G132" s="358">
        <f>H132+I132+J132</f>
        <v>120</v>
      </c>
      <c r="H132" s="396">
        <v>115</v>
      </c>
      <c r="I132" s="360">
        <v>5</v>
      </c>
      <c r="J132" s="360"/>
      <c r="K132" s="359">
        <f>L132+M132+N132</f>
        <v>150</v>
      </c>
      <c r="L132" s="360">
        <v>99.6</v>
      </c>
      <c r="M132" s="360">
        <v>20.4</v>
      </c>
      <c r="N132" s="361">
        <v>30</v>
      </c>
      <c r="O132" s="359">
        <f>P132+Q132+R132</f>
        <v>150</v>
      </c>
      <c r="P132" s="357">
        <v>82.5</v>
      </c>
      <c r="Q132" s="357">
        <v>37.5</v>
      </c>
      <c r="R132" s="357">
        <v>30</v>
      </c>
      <c r="S132" s="358">
        <f>T132+U132+V132</f>
        <v>150</v>
      </c>
      <c r="T132" s="357">
        <v>82.5</v>
      </c>
      <c r="U132" s="357">
        <v>37.5</v>
      </c>
      <c r="V132" s="357">
        <v>30</v>
      </c>
      <c r="W132" s="358">
        <f>X132+Y132+Z132</f>
        <v>150</v>
      </c>
      <c r="X132" s="357">
        <v>82.5</v>
      </c>
      <c r="Y132" s="357">
        <v>37.5</v>
      </c>
      <c r="Z132" s="357">
        <v>30</v>
      </c>
    </row>
    <row r="133" spans="1:26" ht="31.5">
      <c r="A133" s="14" t="s">
        <v>47</v>
      </c>
      <c r="B133" s="229" t="s">
        <v>10</v>
      </c>
      <c r="C133" s="357">
        <f t="shared" si="40"/>
        <v>1350</v>
      </c>
      <c r="D133" s="357">
        <f t="shared" si="41"/>
        <v>776.7</v>
      </c>
      <c r="E133" s="357">
        <f t="shared" si="42"/>
        <v>303.3</v>
      </c>
      <c r="F133" s="357">
        <f t="shared" si="43"/>
        <v>270</v>
      </c>
      <c r="G133" s="358"/>
      <c r="H133" s="396"/>
      <c r="I133" s="360"/>
      <c r="J133" s="360"/>
      <c r="K133" s="359">
        <f>L133+M133+N133</f>
        <v>300</v>
      </c>
      <c r="L133" s="360">
        <v>199.2</v>
      </c>
      <c r="M133" s="360">
        <v>40.8</v>
      </c>
      <c r="N133" s="361">
        <v>60</v>
      </c>
      <c r="O133" s="359">
        <f>P133+Q133+R133</f>
        <v>350</v>
      </c>
      <c r="P133" s="357">
        <v>192.5</v>
      </c>
      <c r="Q133" s="357">
        <v>87.5</v>
      </c>
      <c r="R133" s="357">
        <v>70</v>
      </c>
      <c r="S133" s="358">
        <f>T133+U133+V133</f>
        <v>350</v>
      </c>
      <c r="T133" s="357">
        <v>192.5</v>
      </c>
      <c r="U133" s="357">
        <v>87.5</v>
      </c>
      <c r="V133" s="357">
        <v>70</v>
      </c>
      <c r="W133" s="358">
        <f>X133+Y133+Z133</f>
        <v>350</v>
      </c>
      <c r="X133" s="357">
        <v>192.5</v>
      </c>
      <c r="Y133" s="357">
        <v>87.5</v>
      </c>
      <c r="Z133" s="357">
        <v>70</v>
      </c>
    </row>
    <row r="134" spans="1:26" ht="26.25">
      <c r="A134" s="14" t="s">
        <v>40</v>
      </c>
      <c r="B134" s="229" t="s">
        <v>186</v>
      </c>
      <c r="C134" s="357">
        <f t="shared" si="40"/>
        <v>846.1999999999999</v>
      </c>
      <c r="D134" s="357">
        <f t="shared" si="41"/>
        <v>596.4</v>
      </c>
      <c r="E134" s="357">
        <f t="shared" si="42"/>
        <v>129.2</v>
      </c>
      <c r="F134" s="357">
        <f t="shared" si="43"/>
        <v>120.6</v>
      </c>
      <c r="G134" s="358">
        <f>H134+I134+J134</f>
        <v>246.2</v>
      </c>
      <c r="H134" s="360">
        <v>243.6</v>
      </c>
      <c r="I134" s="360">
        <v>2</v>
      </c>
      <c r="J134" s="360">
        <v>0.6</v>
      </c>
      <c r="K134" s="359">
        <f>L134+M134+N134</f>
        <v>200</v>
      </c>
      <c r="L134" s="360">
        <v>132.8</v>
      </c>
      <c r="M134" s="360">
        <v>27.2</v>
      </c>
      <c r="N134" s="361">
        <v>40</v>
      </c>
      <c r="O134" s="359">
        <f>P134+Q134+R134</f>
        <v>200</v>
      </c>
      <c r="P134" s="357">
        <v>110</v>
      </c>
      <c r="Q134" s="357">
        <v>50</v>
      </c>
      <c r="R134" s="357">
        <v>40</v>
      </c>
      <c r="S134" s="358"/>
      <c r="T134" s="357"/>
      <c r="U134" s="357"/>
      <c r="V134" s="357"/>
      <c r="W134" s="358">
        <f>X134+Y134+Z134</f>
        <v>200</v>
      </c>
      <c r="X134" s="357">
        <v>110</v>
      </c>
      <c r="Y134" s="357">
        <v>50</v>
      </c>
      <c r="Z134" s="357">
        <v>40</v>
      </c>
    </row>
    <row r="135" spans="1:26" ht="26.25">
      <c r="A135" s="14" t="s">
        <v>39</v>
      </c>
      <c r="B135" s="229" t="s">
        <v>187</v>
      </c>
      <c r="C135" s="357">
        <f t="shared" si="40"/>
        <v>1100</v>
      </c>
      <c r="D135" s="357">
        <f t="shared" si="41"/>
        <v>626.6</v>
      </c>
      <c r="E135" s="357">
        <f t="shared" si="42"/>
        <v>253.4</v>
      </c>
      <c r="F135" s="357">
        <f t="shared" si="43"/>
        <v>220</v>
      </c>
      <c r="G135" s="358"/>
      <c r="H135" s="360"/>
      <c r="I135" s="360"/>
      <c r="J135" s="360"/>
      <c r="K135" s="359">
        <f>L135+M135+N135</f>
        <v>400</v>
      </c>
      <c r="L135" s="360">
        <v>265.6</v>
      </c>
      <c r="M135" s="360">
        <v>54.4</v>
      </c>
      <c r="N135" s="361">
        <v>80</v>
      </c>
      <c r="O135" s="359">
        <f>P135+Q135+R135</f>
        <v>400</v>
      </c>
      <c r="P135" s="357">
        <v>220</v>
      </c>
      <c r="Q135" s="357">
        <v>100</v>
      </c>
      <c r="R135" s="357">
        <v>80</v>
      </c>
      <c r="S135" s="358"/>
      <c r="T135" s="357"/>
      <c r="U135" s="357"/>
      <c r="V135" s="357"/>
      <c r="W135" s="358">
        <f>X135+Y135+Z135</f>
        <v>300</v>
      </c>
      <c r="X135" s="360">
        <v>141</v>
      </c>
      <c r="Y135" s="360">
        <v>99</v>
      </c>
      <c r="Z135" s="360">
        <v>60</v>
      </c>
    </row>
    <row r="136" spans="1:26" ht="32.25" thickBot="1">
      <c r="A136" s="62" t="s">
        <v>109</v>
      </c>
      <c r="B136" s="256" t="s">
        <v>169</v>
      </c>
      <c r="C136" s="365">
        <f>D136+E136+F136</f>
        <v>37324.8</v>
      </c>
      <c r="D136" s="365">
        <f>H136+L136+P136+T136+X136</f>
        <v>27058</v>
      </c>
      <c r="E136" s="365">
        <f>I136+M136+Q136+U136+Y136</f>
        <v>1870</v>
      </c>
      <c r="F136" s="365">
        <f>J136+N136+R136+V136+Z136</f>
        <v>8396.8</v>
      </c>
      <c r="G136" s="366">
        <f>H136+I136+J136</f>
        <v>18624.8</v>
      </c>
      <c r="H136" s="367">
        <v>13968</v>
      </c>
      <c r="I136" s="367"/>
      <c r="J136" s="367">
        <v>4656.8</v>
      </c>
      <c r="K136" s="366">
        <v>4200</v>
      </c>
      <c r="L136" s="365">
        <v>2940</v>
      </c>
      <c r="M136" s="365">
        <v>420</v>
      </c>
      <c r="N136" s="368">
        <v>840</v>
      </c>
      <c r="O136" s="366">
        <v>4500</v>
      </c>
      <c r="P136" s="365">
        <v>3150</v>
      </c>
      <c r="Q136" s="365">
        <v>450</v>
      </c>
      <c r="R136" s="368">
        <v>900</v>
      </c>
      <c r="S136" s="366">
        <v>5000</v>
      </c>
      <c r="T136" s="365">
        <v>3500</v>
      </c>
      <c r="U136" s="365">
        <v>500</v>
      </c>
      <c r="V136" s="368">
        <v>1000</v>
      </c>
      <c r="W136" s="366">
        <v>5000</v>
      </c>
      <c r="X136" s="365">
        <v>3500</v>
      </c>
      <c r="Y136" s="365">
        <v>500</v>
      </c>
      <c r="Z136" s="368">
        <v>1000</v>
      </c>
    </row>
    <row r="137" spans="1:26" ht="15.75">
      <c r="A137" s="43" t="s">
        <v>52</v>
      </c>
      <c r="B137" s="233"/>
      <c r="C137" s="362">
        <f>SUM(C117:C136)</f>
        <v>67676.5</v>
      </c>
      <c r="D137" s="350">
        <f>SUM(D117:D136)</f>
        <v>43205.7</v>
      </c>
      <c r="E137" s="350">
        <f>SUM(E117:E136)</f>
        <v>9673.5</v>
      </c>
      <c r="F137" s="350">
        <f>SUM(F117:F136)</f>
        <v>14797.3</v>
      </c>
      <c r="G137" s="362">
        <f aca="true" t="shared" si="45" ref="G137:Z137">SUM(G117:G136)</f>
        <v>24378.3</v>
      </c>
      <c r="H137" s="350">
        <f t="shared" si="45"/>
        <v>17700.7</v>
      </c>
      <c r="I137" s="350">
        <f t="shared" si="45"/>
        <v>539.9</v>
      </c>
      <c r="J137" s="350">
        <f t="shared" si="45"/>
        <v>6137.700000000001</v>
      </c>
      <c r="K137" s="350">
        <f t="shared" si="45"/>
        <v>7550</v>
      </c>
      <c r="L137" s="350">
        <f t="shared" si="45"/>
        <v>4976.4</v>
      </c>
      <c r="M137" s="350">
        <f t="shared" si="45"/>
        <v>1063.6</v>
      </c>
      <c r="N137" s="350">
        <f t="shared" si="45"/>
        <v>1510</v>
      </c>
      <c r="O137" s="350">
        <f t="shared" si="45"/>
        <v>9933.2</v>
      </c>
      <c r="P137" s="350">
        <f t="shared" si="45"/>
        <v>5855.6</v>
      </c>
      <c r="Q137" s="350">
        <f t="shared" si="45"/>
        <v>2091</v>
      </c>
      <c r="R137" s="350">
        <f t="shared" si="45"/>
        <v>1986.6</v>
      </c>
      <c r="S137" s="350">
        <f t="shared" si="45"/>
        <v>12150</v>
      </c>
      <c r="T137" s="350">
        <f t="shared" si="45"/>
        <v>6960.5</v>
      </c>
      <c r="U137" s="350">
        <f t="shared" si="45"/>
        <v>2759.5</v>
      </c>
      <c r="V137" s="350">
        <f t="shared" si="45"/>
        <v>2430</v>
      </c>
      <c r="W137" s="350">
        <f t="shared" si="45"/>
        <v>13665</v>
      </c>
      <c r="X137" s="350">
        <f t="shared" si="45"/>
        <v>7712.5</v>
      </c>
      <c r="Y137" s="350">
        <f t="shared" si="45"/>
        <v>3219.5</v>
      </c>
      <c r="Z137" s="350">
        <f t="shared" si="45"/>
        <v>2733</v>
      </c>
    </row>
    <row r="138" spans="1:26" ht="15.75">
      <c r="A138" s="42"/>
      <c r="B138" s="260"/>
      <c r="C138" s="397"/>
      <c r="D138" s="397"/>
      <c r="E138" s="397"/>
      <c r="F138" s="397"/>
      <c r="G138" s="392"/>
      <c r="H138" s="392"/>
      <c r="I138" s="392"/>
      <c r="J138" s="392"/>
      <c r="K138" s="358"/>
      <c r="L138" s="357"/>
      <c r="M138" s="357"/>
      <c r="N138" s="364"/>
      <c r="O138" s="358"/>
      <c r="P138" s="357"/>
      <c r="Q138" s="357"/>
      <c r="R138" s="357"/>
      <c r="S138" s="358"/>
      <c r="T138" s="357"/>
      <c r="U138" s="357"/>
      <c r="V138" s="357"/>
      <c r="W138" s="358"/>
      <c r="X138" s="357"/>
      <c r="Y138" s="357"/>
      <c r="Z138" s="357"/>
    </row>
    <row r="139" spans="1:26" ht="15.75">
      <c r="A139" s="67" t="s">
        <v>75</v>
      </c>
      <c r="B139" s="250"/>
      <c r="C139" s="381"/>
      <c r="D139" s="381"/>
      <c r="E139" s="381"/>
      <c r="F139" s="381"/>
      <c r="G139" s="381"/>
      <c r="H139" s="381"/>
      <c r="I139" s="381"/>
      <c r="J139" s="381"/>
      <c r="K139" s="358"/>
      <c r="L139" s="357"/>
      <c r="M139" s="357"/>
      <c r="N139" s="364"/>
      <c r="O139" s="358"/>
      <c r="P139" s="357"/>
      <c r="Q139" s="357"/>
      <c r="R139" s="357"/>
      <c r="S139" s="358"/>
      <c r="T139" s="357"/>
      <c r="U139" s="357"/>
      <c r="V139" s="357"/>
      <c r="W139" s="358"/>
      <c r="X139" s="357"/>
      <c r="Y139" s="357"/>
      <c r="Z139" s="357"/>
    </row>
    <row r="140" spans="1:26" ht="15.75">
      <c r="A140" s="66" t="s">
        <v>7</v>
      </c>
      <c r="B140" s="259">
        <v>2010</v>
      </c>
      <c r="C140" s="357">
        <f aca="true" t="shared" si="46" ref="C140:C173">D140+E140+F140</f>
        <v>68.8</v>
      </c>
      <c r="D140" s="357">
        <f aca="true" t="shared" si="47" ref="D140:D173">H140+L140+P140+T140+X140</f>
        <v>62.5</v>
      </c>
      <c r="E140" s="357">
        <f aca="true" t="shared" si="48" ref="E140:E173">I140+M140+Q140+U140+Y140</f>
        <v>6.3</v>
      </c>
      <c r="F140" s="357">
        <f aca="true" t="shared" si="49" ref="F140:F173">J140+N140+R140+V140+Z140</f>
        <v>0</v>
      </c>
      <c r="G140" s="362">
        <f>H140+I140+J140</f>
        <v>68.8</v>
      </c>
      <c r="H140" s="370">
        <v>62.5</v>
      </c>
      <c r="I140" s="370">
        <v>6.3</v>
      </c>
      <c r="J140" s="370"/>
      <c r="K140" s="358"/>
      <c r="L140" s="357"/>
      <c r="M140" s="357"/>
      <c r="N140" s="364"/>
      <c r="O140" s="358"/>
      <c r="P140" s="357"/>
      <c r="Q140" s="357"/>
      <c r="R140" s="357"/>
      <c r="S140" s="358"/>
      <c r="T140" s="357"/>
      <c r="U140" s="357"/>
      <c r="V140" s="357"/>
      <c r="W140" s="358"/>
      <c r="X140" s="357"/>
      <c r="Y140" s="357"/>
      <c r="Z140" s="357"/>
    </row>
    <row r="141" spans="1:26" ht="26.25">
      <c r="A141" s="14" t="s">
        <v>92</v>
      </c>
      <c r="B141" s="229" t="s">
        <v>187</v>
      </c>
      <c r="C141" s="357">
        <f t="shared" si="46"/>
        <v>204.39999999999998</v>
      </c>
      <c r="D141" s="357">
        <f t="shared" si="47"/>
        <v>102.69999999999999</v>
      </c>
      <c r="E141" s="357">
        <f t="shared" si="48"/>
        <v>60.7</v>
      </c>
      <c r="F141" s="357">
        <f t="shared" si="49"/>
        <v>41</v>
      </c>
      <c r="G141" s="358"/>
      <c r="H141" s="360"/>
      <c r="I141" s="360"/>
      <c r="J141" s="360"/>
      <c r="K141" s="359">
        <f>L141+M141+N141</f>
        <v>69.4</v>
      </c>
      <c r="L141" s="360">
        <v>39.3</v>
      </c>
      <c r="M141" s="360">
        <v>16.1</v>
      </c>
      <c r="N141" s="361">
        <v>14</v>
      </c>
      <c r="O141" s="359">
        <f>P141+Q141+R141</f>
        <v>70</v>
      </c>
      <c r="P141" s="360">
        <v>32.9</v>
      </c>
      <c r="Q141" s="360">
        <v>23.1</v>
      </c>
      <c r="R141" s="360">
        <v>14</v>
      </c>
      <c r="S141" s="358"/>
      <c r="T141" s="357"/>
      <c r="U141" s="357"/>
      <c r="V141" s="357"/>
      <c r="W141" s="358">
        <f>X141+Y141+Z141</f>
        <v>65</v>
      </c>
      <c r="X141" s="360">
        <v>30.5</v>
      </c>
      <c r="Y141" s="360">
        <v>21.5</v>
      </c>
      <c r="Z141" s="360">
        <v>13</v>
      </c>
    </row>
    <row r="142" spans="1:26" ht="15.75">
      <c r="A142" s="14" t="s">
        <v>95</v>
      </c>
      <c r="B142" s="229" t="s">
        <v>169</v>
      </c>
      <c r="C142" s="357">
        <f t="shared" si="46"/>
        <v>332.6</v>
      </c>
      <c r="D142" s="357">
        <f t="shared" si="47"/>
        <v>187.2</v>
      </c>
      <c r="E142" s="357">
        <f t="shared" si="48"/>
        <v>90.4</v>
      </c>
      <c r="F142" s="357">
        <f t="shared" si="49"/>
        <v>55</v>
      </c>
      <c r="G142" s="358">
        <f>H142+I142+J142</f>
        <v>67.6</v>
      </c>
      <c r="H142" s="357">
        <v>55.6</v>
      </c>
      <c r="I142" s="357">
        <v>10</v>
      </c>
      <c r="J142" s="357">
        <v>2</v>
      </c>
      <c r="K142" s="359">
        <f>L142+M142+N142</f>
        <v>70</v>
      </c>
      <c r="L142" s="360">
        <v>39.9</v>
      </c>
      <c r="M142" s="360">
        <v>16.1</v>
      </c>
      <c r="N142" s="361">
        <v>14</v>
      </c>
      <c r="O142" s="359">
        <f>P142+Q142+R142</f>
        <v>65</v>
      </c>
      <c r="P142" s="360">
        <v>30.6</v>
      </c>
      <c r="Q142" s="360">
        <v>21.4</v>
      </c>
      <c r="R142" s="360">
        <v>13</v>
      </c>
      <c r="S142" s="358">
        <f>T142+U142+V142</f>
        <v>62</v>
      </c>
      <c r="T142" s="360">
        <v>29.1</v>
      </c>
      <c r="U142" s="360">
        <v>20.5</v>
      </c>
      <c r="V142" s="360">
        <v>12.4</v>
      </c>
      <c r="W142" s="358">
        <f>X142+Y142+Z142</f>
        <v>68</v>
      </c>
      <c r="X142" s="360">
        <v>32</v>
      </c>
      <c r="Y142" s="360">
        <v>22.4</v>
      </c>
      <c r="Z142" s="360">
        <v>13.6</v>
      </c>
    </row>
    <row r="143" spans="1:26" ht="15.75">
      <c r="A143" s="14" t="s">
        <v>13</v>
      </c>
      <c r="B143" s="229" t="s">
        <v>169</v>
      </c>
      <c r="C143" s="357">
        <f t="shared" si="46"/>
        <v>5112</v>
      </c>
      <c r="D143" s="357">
        <f t="shared" si="47"/>
        <v>2036</v>
      </c>
      <c r="E143" s="357">
        <f t="shared" si="48"/>
        <v>1226</v>
      </c>
      <c r="F143" s="357">
        <f t="shared" si="49"/>
        <v>1850</v>
      </c>
      <c r="G143" s="358">
        <f>H143+I143+J143</f>
        <v>1112</v>
      </c>
      <c r="H143" s="357">
        <v>56</v>
      </c>
      <c r="I143" s="357">
        <v>6</v>
      </c>
      <c r="J143" s="357">
        <v>1050</v>
      </c>
      <c r="K143" s="359">
        <f>L143+M143+N143</f>
        <v>1000</v>
      </c>
      <c r="L143" s="360">
        <v>570</v>
      </c>
      <c r="M143" s="360">
        <v>230</v>
      </c>
      <c r="N143" s="361">
        <v>200</v>
      </c>
      <c r="O143" s="359">
        <f>P143+Q143+R143</f>
        <v>1000</v>
      </c>
      <c r="P143" s="360">
        <v>470</v>
      </c>
      <c r="Q143" s="360">
        <v>330</v>
      </c>
      <c r="R143" s="360">
        <v>200</v>
      </c>
      <c r="S143" s="358">
        <f>T143+U143+V143</f>
        <v>1000</v>
      </c>
      <c r="T143" s="360">
        <v>470</v>
      </c>
      <c r="U143" s="360">
        <v>330</v>
      </c>
      <c r="V143" s="360">
        <v>200</v>
      </c>
      <c r="W143" s="358">
        <f>X143+Y143+Z143</f>
        <v>1000</v>
      </c>
      <c r="X143" s="360">
        <v>470</v>
      </c>
      <c r="Y143" s="360">
        <v>330</v>
      </c>
      <c r="Z143" s="360">
        <v>200</v>
      </c>
    </row>
    <row r="144" spans="1:26" ht="15.75">
      <c r="A144" s="14" t="s">
        <v>16</v>
      </c>
      <c r="B144" s="242" t="s">
        <v>10</v>
      </c>
      <c r="C144" s="357">
        <f t="shared" si="46"/>
        <v>280</v>
      </c>
      <c r="D144" s="357">
        <f t="shared" si="47"/>
        <v>138.6</v>
      </c>
      <c r="E144" s="357">
        <f t="shared" si="48"/>
        <v>85.4</v>
      </c>
      <c r="F144" s="357">
        <f t="shared" si="49"/>
        <v>56</v>
      </c>
      <c r="G144" s="358"/>
      <c r="H144" s="360"/>
      <c r="I144" s="360"/>
      <c r="J144" s="360"/>
      <c r="K144" s="359">
        <f>L144+M144+N144</f>
        <v>70</v>
      </c>
      <c r="L144" s="360">
        <v>39.9</v>
      </c>
      <c r="M144" s="360">
        <v>16.1</v>
      </c>
      <c r="N144" s="361">
        <v>14</v>
      </c>
      <c r="O144" s="359">
        <f>P144+Q144+R144</f>
        <v>70</v>
      </c>
      <c r="P144" s="360">
        <v>32.9</v>
      </c>
      <c r="Q144" s="360">
        <v>23.1</v>
      </c>
      <c r="R144" s="360">
        <v>14</v>
      </c>
      <c r="S144" s="358">
        <f>T144+U144+V144</f>
        <v>70</v>
      </c>
      <c r="T144" s="360">
        <v>32.9</v>
      </c>
      <c r="U144" s="360">
        <v>23.1</v>
      </c>
      <c r="V144" s="360">
        <v>14</v>
      </c>
      <c r="W144" s="358">
        <f>X144+Y144+Z144</f>
        <v>70</v>
      </c>
      <c r="X144" s="360">
        <v>32.9</v>
      </c>
      <c r="Y144" s="360">
        <v>23.1</v>
      </c>
      <c r="Z144" s="360">
        <v>14</v>
      </c>
    </row>
    <row r="145" spans="1:26" ht="15.75">
      <c r="A145" s="14" t="s">
        <v>46</v>
      </c>
      <c r="B145" s="229">
        <v>2010</v>
      </c>
      <c r="C145" s="357">
        <f t="shared" si="46"/>
        <v>117.6</v>
      </c>
      <c r="D145" s="357">
        <f t="shared" si="47"/>
        <v>105</v>
      </c>
      <c r="E145" s="357">
        <f t="shared" si="48"/>
        <v>10.5</v>
      </c>
      <c r="F145" s="357">
        <f t="shared" si="49"/>
        <v>2.1</v>
      </c>
      <c r="G145" s="358">
        <f>H145+I145+J145</f>
        <v>117.6</v>
      </c>
      <c r="H145" s="357">
        <v>105</v>
      </c>
      <c r="I145" s="357">
        <v>10.5</v>
      </c>
      <c r="J145" s="357">
        <v>2.1</v>
      </c>
      <c r="K145" s="358"/>
      <c r="L145" s="357"/>
      <c r="M145" s="357"/>
      <c r="N145" s="364"/>
      <c r="O145" s="358"/>
      <c r="P145" s="357"/>
      <c r="Q145" s="357"/>
      <c r="R145" s="357"/>
      <c r="S145" s="358"/>
      <c r="T145" s="357"/>
      <c r="U145" s="357"/>
      <c r="V145" s="357"/>
      <c r="W145" s="358"/>
      <c r="X145" s="357"/>
      <c r="Y145" s="357"/>
      <c r="Z145" s="357"/>
    </row>
    <row r="146" spans="1:26" ht="15.75">
      <c r="A146" s="14" t="s">
        <v>18</v>
      </c>
      <c r="B146" s="229" t="s">
        <v>10</v>
      </c>
      <c r="C146" s="357">
        <f t="shared" si="46"/>
        <v>240</v>
      </c>
      <c r="D146" s="357">
        <f t="shared" si="47"/>
        <v>118.80000000000001</v>
      </c>
      <c r="E146" s="357">
        <f t="shared" si="48"/>
        <v>73.2</v>
      </c>
      <c r="F146" s="357">
        <f t="shared" si="49"/>
        <v>48</v>
      </c>
      <c r="G146" s="358"/>
      <c r="H146" s="357"/>
      <c r="I146" s="357"/>
      <c r="J146" s="357"/>
      <c r="K146" s="359">
        <f>L146+M146+N146</f>
        <v>60</v>
      </c>
      <c r="L146" s="360">
        <v>34.2</v>
      </c>
      <c r="M146" s="360">
        <v>13.8</v>
      </c>
      <c r="N146" s="361">
        <v>12</v>
      </c>
      <c r="O146" s="359">
        <f aca="true" t="shared" si="50" ref="O146:O154">P146+Q146+R146</f>
        <v>60</v>
      </c>
      <c r="P146" s="360">
        <v>28.2</v>
      </c>
      <c r="Q146" s="360">
        <v>19.8</v>
      </c>
      <c r="R146" s="360">
        <v>12</v>
      </c>
      <c r="S146" s="358">
        <f aca="true" t="shared" si="51" ref="S146:S151">T146+U146+V146</f>
        <v>60</v>
      </c>
      <c r="T146" s="360">
        <v>28.2</v>
      </c>
      <c r="U146" s="360">
        <v>19.8</v>
      </c>
      <c r="V146" s="360">
        <v>12</v>
      </c>
      <c r="W146" s="358">
        <f aca="true" t="shared" si="52" ref="W146:W151">X146+Y146+Z146</f>
        <v>60</v>
      </c>
      <c r="X146" s="360">
        <v>28.2</v>
      </c>
      <c r="Y146" s="360">
        <v>19.8</v>
      </c>
      <c r="Z146" s="360">
        <v>12</v>
      </c>
    </row>
    <row r="147" spans="1:26" ht="15.75">
      <c r="A147" s="14" t="s">
        <v>99</v>
      </c>
      <c r="B147" s="229" t="s">
        <v>10</v>
      </c>
      <c r="C147" s="357">
        <f t="shared" si="46"/>
        <v>320</v>
      </c>
      <c r="D147" s="357">
        <f t="shared" si="47"/>
        <v>158.4</v>
      </c>
      <c r="E147" s="357">
        <f t="shared" si="48"/>
        <v>97.6</v>
      </c>
      <c r="F147" s="357">
        <f t="shared" si="49"/>
        <v>64</v>
      </c>
      <c r="G147" s="358"/>
      <c r="H147" s="360"/>
      <c r="I147" s="360"/>
      <c r="J147" s="360"/>
      <c r="K147" s="359">
        <f>L147+M147+N147</f>
        <v>80</v>
      </c>
      <c r="L147" s="360">
        <v>45.6</v>
      </c>
      <c r="M147" s="360">
        <v>18.4</v>
      </c>
      <c r="N147" s="361">
        <v>16</v>
      </c>
      <c r="O147" s="359">
        <f t="shared" si="50"/>
        <v>80</v>
      </c>
      <c r="P147" s="360">
        <v>37.6</v>
      </c>
      <c r="Q147" s="360">
        <v>26.4</v>
      </c>
      <c r="R147" s="360">
        <v>16</v>
      </c>
      <c r="S147" s="358">
        <f t="shared" si="51"/>
        <v>80</v>
      </c>
      <c r="T147" s="360">
        <v>37.6</v>
      </c>
      <c r="U147" s="360">
        <v>26.4</v>
      </c>
      <c r="V147" s="360">
        <v>16</v>
      </c>
      <c r="W147" s="358">
        <f t="shared" si="52"/>
        <v>80</v>
      </c>
      <c r="X147" s="360">
        <v>37.6</v>
      </c>
      <c r="Y147" s="360">
        <v>26.4</v>
      </c>
      <c r="Z147" s="360">
        <v>16</v>
      </c>
    </row>
    <row r="148" spans="1:26" ht="15.75">
      <c r="A148" s="14" t="s">
        <v>100</v>
      </c>
      <c r="B148" s="229" t="s">
        <v>169</v>
      </c>
      <c r="C148" s="357">
        <f t="shared" si="46"/>
        <v>46986.5</v>
      </c>
      <c r="D148" s="357">
        <f t="shared" si="47"/>
        <v>18686.5</v>
      </c>
      <c r="E148" s="357">
        <f t="shared" si="48"/>
        <v>13700</v>
      </c>
      <c r="F148" s="357">
        <f t="shared" si="49"/>
        <v>14600</v>
      </c>
      <c r="G148" s="358">
        <f aca="true" t="shared" si="53" ref="G148:G162">H148+I148+J148</f>
        <v>11986.5</v>
      </c>
      <c r="H148" s="398">
        <v>3486.5</v>
      </c>
      <c r="I148" s="398">
        <v>900</v>
      </c>
      <c r="J148" s="398">
        <v>7600</v>
      </c>
      <c r="K148" s="359">
        <f>L148+M148+N148</f>
        <v>12000</v>
      </c>
      <c r="L148" s="360">
        <v>6000</v>
      </c>
      <c r="M148" s="360">
        <v>3600</v>
      </c>
      <c r="N148" s="361">
        <v>2400</v>
      </c>
      <c r="O148" s="359">
        <f t="shared" si="50"/>
        <v>12000</v>
      </c>
      <c r="P148" s="360">
        <v>4800</v>
      </c>
      <c r="Q148" s="360">
        <v>4800</v>
      </c>
      <c r="R148" s="360">
        <v>2400</v>
      </c>
      <c r="S148" s="358">
        <f t="shared" si="51"/>
        <v>8000</v>
      </c>
      <c r="T148" s="360">
        <v>3200</v>
      </c>
      <c r="U148" s="360">
        <v>3200</v>
      </c>
      <c r="V148" s="360">
        <v>1600</v>
      </c>
      <c r="W148" s="358">
        <f t="shared" si="52"/>
        <v>3000</v>
      </c>
      <c r="X148" s="360">
        <v>1200</v>
      </c>
      <c r="Y148" s="360">
        <v>1200</v>
      </c>
      <c r="Z148" s="360">
        <v>600</v>
      </c>
    </row>
    <row r="149" spans="1:26" ht="15.75">
      <c r="A149" s="14" t="s">
        <v>20</v>
      </c>
      <c r="B149" s="229" t="s">
        <v>169</v>
      </c>
      <c r="C149" s="357">
        <f t="shared" si="46"/>
        <v>630</v>
      </c>
      <c r="D149" s="357">
        <f t="shared" si="47"/>
        <v>376.5</v>
      </c>
      <c r="E149" s="357">
        <f t="shared" si="48"/>
        <v>148.5</v>
      </c>
      <c r="F149" s="357">
        <f t="shared" si="49"/>
        <v>105</v>
      </c>
      <c r="G149" s="358">
        <f t="shared" si="53"/>
        <v>180</v>
      </c>
      <c r="H149" s="357">
        <v>150</v>
      </c>
      <c r="I149" s="357">
        <v>15</v>
      </c>
      <c r="J149" s="357">
        <v>15</v>
      </c>
      <c r="K149" s="359">
        <f>L149+M149+N149</f>
        <v>150</v>
      </c>
      <c r="L149" s="360">
        <v>85.5</v>
      </c>
      <c r="M149" s="360">
        <v>34.5</v>
      </c>
      <c r="N149" s="361">
        <v>30</v>
      </c>
      <c r="O149" s="359">
        <f t="shared" si="50"/>
        <v>100</v>
      </c>
      <c r="P149" s="360">
        <v>47</v>
      </c>
      <c r="Q149" s="360">
        <v>33</v>
      </c>
      <c r="R149" s="360">
        <v>20</v>
      </c>
      <c r="S149" s="358">
        <f t="shared" si="51"/>
        <v>100</v>
      </c>
      <c r="T149" s="360">
        <v>47</v>
      </c>
      <c r="U149" s="360">
        <v>33</v>
      </c>
      <c r="V149" s="360">
        <v>20</v>
      </c>
      <c r="W149" s="358">
        <f t="shared" si="52"/>
        <v>100</v>
      </c>
      <c r="X149" s="360">
        <v>47</v>
      </c>
      <c r="Y149" s="360">
        <v>33</v>
      </c>
      <c r="Z149" s="360">
        <v>20</v>
      </c>
    </row>
    <row r="150" spans="1:26" ht="15.75">
      <c r="A150" s="14" t="s">
        <v>21</v>
      </c>
      <c r="B150" s="229" t="s">
        <v>169</v>
      </c>
      <c r="C150" s="357">
        <f t="shared" si="46"/>
        <v>1584.8000000000002</v>
      </c>
      <c r="D150" s="357">
        <f t="shared" si="47"/>
        <v>998.5</v>
      </c>
      <c r="E150" s="357">
        <f t="shared" si="48"/>
        <v>360.9</v>
      </c>
      <c r="F150" s="357">
        <f t="shared" si="49"/>
        <v>225.4</v>
      </c>
      <c r="G150" s="358">
        <f t="shared" si="53"/>
        <v>584.8</v>
      </c>
      <c r="H150" s="360">
        <v>508.5</v>
      </c>
      <c r="I150" s="360">
        <v>50.9</v>
      </c>
      <c r="J150" s="360">
        <v>25.4</v>
      </c>
      <c r="K150" s="359">
        <f>L150+M150+N150</f>
        <v>200</v>
      </c>
      <c r="L150" s="360">
        <v>114</v>
      </c>
      <c r="M150" s="360">
        <v>46</v>
      </c>
      <c r="N150" s="361">
        <v>40</v>
      </c>
      <c r="O150" s="359">
        <f t="shared" si="50"/>
        <v>300</v>
      </c>
      <c r="P150" s="360">
        <v>141</v>
      </c>
      <c r="Q150" s="360">
        <v>99</v>
      </c>
      <c r="R150" s="360">
        <v>60</v>
      </c>
      <c r="S150" s="358">
        <f t="shared" si="51"/>
        <v>250</v>
      </c>
      <c r="T150" s="360">
        <v>117.5</v>
      </c>
      <c r="U150" s="360">
        <v>82.5</v>
      </c>
      <c r="V150" s="360">
        <v>50</v>
      </c>
      <c r="W150" s="358">
        <f t="shared" si="52"/>
        <v>250</v>
      </c>
      <c r="X150" s="360">
        <v>117.5</v>
      </c>
      <c r="Y150" s="360">
        <v>82.5</v>
      </c>
      <c r="Z150" s="360">
        <v>50</v>
      </c>
    </row>
    <row r="151" spans="1:26" ht="26.25">
      <c r="A151" s="14" t="s">
        <v>22</v>
      </c>
      <c r="B151" s="229" t="s">
        <v>182</v>
      </c>
      <c r="C151" s="357">
        <f t="shared" si="46"/>
        <v>357</v>
      </c>
      <c r="D151" s="357">
        <f t="shared" si="47"/>
        <v>189</v>
      </c>
      <c r="E151" s="357">
        <f t="shared" si="48"/>
        <v>103.8</v>
      </c>
      <c r="F151" s="357">
        <f t="shared" si="49"/>
        <v>64.2</v>
      </c>
      <c r="G151" s="358">
        <f t="shared" si="53"/>
        <v>57</v>
      </c>
      <c r="H151" s="357">
        <v>48</v>
      </c>
      <c r="I151" s="357">
        <v>4.8</v>
      </c>
      <c r="J151" s="357">
        <v>4.2</v>
      </c>
      <c r="K151" s="359"/>
      <c r="L151" s="360"/>
      <c r="M151" s="360"/>
      <c r="N151" s="361"/>
      <c r="O151" s="359">
        <f t="shared" si="50"/>
        <v>100</v>
      </c>
      <c r="P151" s="360">
        <v>47</v>
      </c>
      <c r="Q151" s="360">
        <v>33</v>
      </c>
      <c r="R151" s="360">
        <v>20</v>
      </c>
      <c r="S151" s="358">
        <f t="shared" si="51"/>
        <v>100</v>
      </c>
      <c r="T151" s="360">
        <v>47</v>
      </c>
      <c r="U151" s="360">
        <v>33</v>
      </c>
      <c r="V151" s="360">
        <v>20</v>
      </c>
      <c r="W151" s="358">
        <f t="shared" si="52"/>
        <v>100</v>
      </c>
      <c r="X151" s="360">
        <v>47</v>
      </c>
      <c r="Y151" s="360">
        <v>33</v>
      </c>
      <c r="Z151" s="360">
        <v>20</v>
      </c>
    </row>
    <row r="152" spans="1:26" ht="15.75">
      <c r="A152" s="14" t="s">
        <v>23</v>
      </c>
      <c r="B152" s="229" t="s">
        <v>173</v>
      </c>
      <c r="C152" s="357">
        <f t="shared" si="46"/>
        <v>345.6</v>
      </c>
      <c r="D152" s="357">
        <f t="shared" si="47"/>
        <v>220.5</v>
      </c>
      <c r="E152" s="357">
        <f t="shared" si="48"/>
        <v>75</v>
      </c>
      <c r="F152" s="357">
        <f t="shared" si="49"/>
        <v>50.1</v>
      </c>
      <c r="G152" s="358">
        <f t="shared" si="53"/>
        <v>115.8</v>
      </c>
      <c r="H152" s="357">
        <v>101.5</v>
      </c>
      <c r="I152" s="357">
        <v>10.2</v>
      </c>
      <c r="J152" s="357">
        <v>4.1</v>
      </c>
      <c r="K152" s="359">
        <f>L152+M152+N152</f>
        <v>110</v>
      </c>
      <c r="L152" s="360">
        <v>62.7</v>
      </c>
      <c r="M152" s="360">
        <v>25.3</v>
      </c>
      <c r="N152" s="361">
        <v>22</v>
      </c>
      <c r="O152" s="359">
        <f t="shared" si="50"/>
        <v>119.8</v>
      </c>
      <c r="P152" s="360">
        <v>56.3</v>
      </c>
      <c r="Q152" s="360">
        <v>39.5</v>
      </c>
      <c r="R152" s="360">
        <v>24</v>
      </c>
      <c r="S152" s="359"/>
      <c r="T152" s="360"/>
      <c r="U152" s="360"/>
      <c r="V152" s="360"/>
      <c r="W152" s="359"/>
      <c r="X152" s="360"/>
      <c r="Y152" s="360"/>
      <c r="Z152" s="360"/>
    </row>
    <row r="153" spans="1:26" ht="26.25">
      <c r="A153" s="14" t="s">
        <v>45</v>
      </c>
      <c r="B153" s="229" t="s">
        <v>182</v>
      </c>
      <c r="C153" s="357">
        <f t="shared" si="46"/>
        <v>381.5</v>
      </c>
      <c r="D153" s="357">
        <f t="shared" si="47"/>
        <v>212.60000000000002</v>
      </c>
      <c r="E153" s="357">
        <f t="shared" si="48"/>
        <v>103.3</v>
      </c>
      <c r="F153" s="357">
        <f t="shared" si="49"/>
        <v>65.6</v>
      </c>
      <c r="G153" s="358">
        <f t="shared" si="53"/>
        <v>91.49999999999999</v>
      </c>
      <c r="H153" s="357">
        <v>76.3</v>
      </c>
      <c r="I153" s="357">
        <v>7.6</v>
      </c>
      <c r="J153" s="357">
        <v>7.6</v>
      </c>
      <c r="K153" s="359"/>
      <c r="L153" s="360"/>
      <c r="M153" s="360"/>
      <c r="N153" s="361"/>
      <c r="O153" s="359">
        <f t="shared" si="50"/>
        <v>100</v>
      </c>
      <c r="P153" s="360">
        <v>47</v>
      </c>
      <c r="Q153" s="360">
        <v>33</v>
      </c>
      <c r="R153" s="360">
        <v>20</v>
      </c>
      <c r="S153" s="358">
        <f aca="true" t="shared" si="54" ref="S153:S163">T153+U153+V153</f>
        <v>100</v>
      </c>
      <c r="T153" s="360">
        <v>47</v>
      </c>
      <c r="U153" s="360">
        <v>33</v>
      </c>
      <c r="V153" s="360">
        <v>20</v>
      </c>
      <c r="W153" s="358">
        <f>X153+Y153+Z153</f>
        <v>90</v>
      </c>
      <c r="X153" s="360">
        <v>42.3</v>
      </c>
      <c r="Y153" s="360">
        <v>29.7</v>
      </c>
      <c r="Z153" s="360">
        <v>18</v>
      </c>
    </row>
    <row r="154" spans="1:26" ht="15.75">
      <c r="A154" s="14" t="s">
        <v>6</v>
      </c>
      <c r="B154" s="242" t="s">
        <v>169</v>
      </c>
      <c r="C154" s="357">
        <f t="shared" si="46"/>
        <v>2450</v>
      </c>
      <c r="D154" s="357">
        <f t="shared" si="47"/>
        <v>989</v>
      </c>
      <c r="E154" s="357">
        <f t="shared" si="48"/>
        <v>721</v>
      </c>
      <c r="F154" s="357">
        <f t="shared" si="49"/>
        <v>740</v>
      </c>
      <c r="G154" s="358">
        <f t="shared" si="53"/>
        <v>750</v>
      </c>
      <c r="H154" s="360">
        <v>150</v>
      </c>
      <c r="I154" s="360">
        <v>200</v>
      </c>
      <c r="J154" s="360">
        <v>400</v>
      </c>
      <c r="K154" s="359">
        <f>L154+M154+N154</f>
        <v>400</v>
      </c>
      <c r="L154" s="360">
        <v>228</v>
      </c>
      <c r="M154" s="360">
        <v>92</v>
      </c>
      <c r="N154" s="361">
        <v>80</v>
      </c>
      <c r="O154" s="359">
        <f t="shared" si="50"/>
        <v>400</v>
      </c>
      <c r="P154" s="360">
        <v>188</v>
      </c>
      <c r="Q154" s="360">
        <v>132</v>
      </c>
      <c r="R154" s="360">
        <v>80</v>
      </c>
      <c r="S154" s="358">
        <f t="shared" si="54"/>
        <v>400</v>
      </c>
      <c r="T154" s="360">
        <v>188</v>
      </c>
      <c r="U154" s="360">
        <v>132</v>
      </c>
      <c r="V154" s="360">
        <v>80</v>
      </c>
      <c r="W154" s="358">
        <f>X154+Y154+Z154</f>
        <v>500</v>
      </c>
      <c r="X154" s="360">
        <v>235</v>
      </c>
      <c r="Y154" s="360">
        <v>165</v>
      </c>
      <c r="Z154" s="360">
        <v>100</v>
      </c>
    </row>
    <row r="155" spans="1:26" ht="48.75" customHeight="1">
      <c r="A155" s="14" t="s">
        <v>50</v>
      </c>
      <c r="B155" s="261" t="s">
        <v>188</v>
      </c>
      <c r="C155" s="357">
        <f t="shared" si="46"/>
        <v>545.5</v>
      </c>
      <c r="D155" s="357">
        <f t="shared" si="47"/>
        <v>318.5</v>
      </c>
      <c r="E155" s="357">
        <f t="shared" si="48"/>
        <v>137.5</v>
      </c>
      <c r="F155" s="357">
        <f t="shared" si="49"/>
        <v>89.5</v>
      </c>
      <c r="G155" s="358">
        <f t="shared" si="53"/>
        <v>125.5</v>
      </c>
      <c r="H155" s="360">
        <v>109.1</v>
      </c>
      <c r="I155" s="360">
        <v>10.9</v>
      </c>
      <c r="J155" s="360">
        <v>5.5</v>
      </c>
      <c r="K155" s="359">
        <f>L155+M155+N155</f>
        <v>120</v>
      </c>
      <c r="L155" s="360">
        <v>68.4</v>
      </c>
      <c r="M155" s="360">
        <v>27.6</v>
      </c>
      <c r="N155" s="361">
        <v>24</v>
      </c>
      <c r="O155" s="359"/>
      <c r="P155" s="360"/>
      <c r="Q155" s="360"/>
      <c r="R155" s="360"/>
      <c r="S155" s="358">
        <f t="shared" si="54"/>
        <v>150</v>
      </c>
      <c r="T155" s="360">
        <v>70.5</v>
      </c>
      <c r="U155" s="360">
        <v>49.5</v>
      </c>
      <c r="V155" s="360">
        <v>30</v>
      </c>
      <c r="W155" s="358">
        <f>X155+Y155+Z155</f>
        <v>150</v>
      </c>
      <c r="X155" s="360">
        <v>70.5</v>
      </c>
      <c r="Y155" s="360">
        <v>49.5</v>
      </c>
      <c r="Z155" s="360">
        <v>30</v>
      </c>
    </row>
    <row r="156" spans="1:26" ht="15.75">
      <c r="A156" s="14" t="s">
        <v>96</v>
      </c>
      <c r="B156" s="229" t="s">
        <v>169</v>
      </c>
      <c r="C156" s="357">
        <f t="shared" si="46"/>
        <v>1526</v>
      </c>
      <c r="D156" s="357">
        <f t="shared" si="47"/>
        <v>823.9</v>
      </c>
      <c r="E156" s="357">
        <f t="shared" si="48"/>
        <v>460.8</v>
      </c>
      <c r="F156" s="357">
        <f t="shared" si="49"/>
        <v>241.3</v>
      </c>
      <c r="G156" s="358">
        <f t="shared" si="53"/>
        <v>426</v>
      </c>
      <c r="H156" s="360">
        <v>276.9</v>
      </c>
      <c r="I156" s="360">
        <v>127.8</v>
      </c>
      <c r="J156" s="360">
        <v>21.3</v>
      </c>
      <c r="K156" s="359">
        <f>L156+M156+N156</f>
        <v>300</v>
      </c>
      <c r="L156" s="360">
        <v>171</v>
      </c>
      <c r="M156" s="360">
        <v>69</v>
      </c>
      <c r="N156" s="361">
        <v>60</v>
      </c>
      <c r="O156" s="359">
        <f>P156+Q156+R156</f>
        <v>300</v>
      </c>
      <c r="P156" s="360">
        <v>141</v>
      </c>
      <c r="Q156" s="360">
        <v>99</v>
      </c>
      <c r="R156" s="360">
        <v>60</v>
      </c>
      <c r="S156" s="358">
        <f t="shared" si="54"/>
        <v>250</v>
      </c>
      <c r="T156" s="360">
        <v>117.5</v>
      </c>
      <c r="U156" s="360">
        <v>82.5</v>
      </c>
      <c r="V156" s="360">
        <v>50</v>
      </c>
      <c r="W156" s="358">
        <f>X156+Y156+Z156</f>
        <v>250</v>
      </c>
      <c r="X156" s="360">
        <v>117.5</v>
      </c>
      <c r="Y156" s="360">
        <v>82.5</v>
      </c>
      <c r="Z156" s="360">
        <v>50</v>
      </c>
    </row>
    <row r="157" spans="1:26" ht="26.25">
      <c r="A157" s="14" t="s">
        <v>97</v>
      </c>
      <c r="B157" s="229" t="s">
        <v>172</v>
      </c>
      <c r="C157" s="357">
        <f t="shared" si="46"/>
        <v>323.5</v>
      </c>
      <c r="D157" s="357">
        <f t="shared" si="47"/>
        <v>158.5</v>
      </c>
      <c r="E157" s="357">
        <f t="shared" si="48"/>
        <v>100.30000000000001</v>
      </c>
      <c r="F157" s="357">
        <f t="shared" si="49"/>
        <v>64.7</v>
      </c>
      <c r="G157" s="358">
        <f t="shared" si="53"/>
        <v>50</v>
      </c>
      <c r="H157" s="357">
        <v>30</v>
      </c>
      <c r="I157" s="357">
        <v>10</v>
      </c>
      <c r="J157" s="357">
        <v>10</v>
      </c>
      <c r="K157" s="359"/>
      <c r="L157" s="360"/>
      <c r="M157" s="360"/>
      <c r="N157" s="361"/>
      <c r="O157" s="359">
        <f>P157+Q157+R157</f>
        <v>120</v>
      </c>
      <c r="P157" s="360">
        <v>56.4</v>
      </c>
      <c r="Q157" s="360">
        <v>39.6</v>
      </c>
      <c r="R157" s="360">
        <v>24</v>
      </c>
      <c r="S157" s="358">
        <f t="shared" si="54"/>
        <v>153.5</v>
      </c>
      <c r="T157" s="360">
        <v>72.1</v>
      </c>
      <c r="U157" s="360">
        <v>50.7</v>
      </c>
      <c r="V157" s="360">
        <v>30.7</v>
      </c>
      <c r="W157" s="359"/>
      <c r="X157" s="360"/>
      <c r="Y157" s="360"/>
      <c r="Z157" s="360"/>
    </row>
    <row r="158" spans="1:26" ht="27.75" customHeight="1">
      <c r="A158" s="14" t="s">
        <v>31</v>
      </c>
      <c r="B158" s="229" t="s">
        <v>188</v>
      </c>
      <c r="C158" s="357">
        <f t="shared" si="46"/>
        <v>411</v>
      </c>
      <c r="D158" s="357">
        <f t="shared" si="47"/>
        <v>251</v>
      </c>
      <c r="E158" s="357">
        <f t="shared" si="48"/>
        <v>99</v>
      </c>
      <c r="F158" s="357">
        <f t="shared" si="49"/>
        <v>61</v>
      </c>
      <c r="G158" s="358">
        <f t="shared" si="53"/>
        <v>111</v>
      </c>
      <c r="H158" s="360">
        <v>100</v>
      </c>
      <c r="I158" s="360">
        <v>10</v>
      </c>
      <c r="J158" s="360">
        <v>1</v>
      </c>
      <c r="K158" s="359">
        <f>L158+M158+N158</f>
        <v>100</v>
      </c>
      <c r="L158" s="360">
        <v>57</v>
      </c>
      <c r="M158" s="360">
        <v>23</v>
      </c>
      <c r="N158" s="361">
        <v>20</v>
      </c>
      <c r="O158" s="359"/>
      <c r="P158" s="360"/>
      <c r="Q158" s="360"/>
      <c r="R158" s="360"/>
      <c r="S158" s="358">
        <f t="shared" si="54"/>
        <v>100</v>
      </c>
      <c r="T158" s="360">
        <v>47</v>
      </c>
      <c r="U158" s="360">
        <v>33</v>
      </c>
      <c r="V158" s="360">
        <v>20</v>
      </c>
      <c r="W158" s="358">
        <f aca="true" t="shared" si="55" ref="W158:W170">X158+Y158+Z158</f>
        <v>100</v>
      </c>
      <c r="X158" s="360">
        <v>47</v>
      </c>
      <c r="Y158" s="360">
        <v>33</v>
      </c>
      <c r="Z158" s="360">
        <v>20</v>
      </c>
    </row>
    <row r="159" spans="1:26" ht="26.25">
      <c r="A159" s="14" t="s">
        <v>94</v>
      </c>
      <c r="B159" s="229" t="s">
        <v>182</v>
      </c>
      <c r="C159" s="357">
        <f t="shared" si="46"/>
        <v>448.20000000000005</v>
      </c>
      <c r="D159" s="357">
        <f t="shared" si="47"/>
        <v>229.9</v>
      </c>
      <c r="E159" s="357">
        <f t="shared" si="48"/>
        <v>136.2</v>
      </c>
      <c r="F159" s="357">
        <f t="shared" si="49"/>
        <v>82.1</v>
      </c>
      <c r="G159" s="358">
        <f t="shared" si="53"/>
        <v>48.2</v>
      </c>
      <c r="H159" s="360">
        <v>41.9</v>
      </c>
      <c r="I159" s="360">
        <v>4.2</v>
      </c>
      <c r="J159" s="360">
        <v>2.1</v>
      </c>
      <c r="K159" s="359"/>
      <c r="L159" s="360"/>
      <c r="M159" s="360"/>
      <c r="N159" s="361"/>
      <c r="O159" s="359">
        <f aca="true" t="shared" si="56" ref="O159:O172">P159+Q159+R159</f>
        <v>150</v>
      </c>
      <c r="P159" s="360">
        <v>70.5</v>
      </c>
      <c r="Q159" s="360">
        <v>49.5</v>
      </c>
      <c r="R159" s="360">
        <v>30</v>
      </c>
      <c r="S159" s="358">
        <f t="shared" si="54"/>
        <v>150</v>
      </c>
      <c r="T159" s="360">
        <v>70.5</v>
      </c>
      <c r="U159" s="360">
        <v>49.5</v>
      </c>
      <c r="V159" s="360">
        <v>30</v>
      </c>
      <c r="W159" s="358">
        <f t="shared" si="55"/>
        <v>100</v>
      </c>
      <c r="X159" s="360">
        <v>47</v>
      </c>
      <c r="Y159" s="360">
        <v>33</v>
      </c>
      <c r="Z159" s="360">
        <v>20</v>
      </c>
    </row>
    <row r="160" spans="1:26" ht="26.25">
      <c r="A160" s="14" t="s">
        <v>33</v>
      </c>
      <c r="B160" s="229" t="s">
        <v>182</v>
      </c>
      <c r="C160" s="357">
        <f t="shared" si="46"/>
        <v>496</v>
      </c>
      <c r="D160" s="357">
        <f t="shared" si="47"/>
        <v>268</v>
      </c>
      <c r="E160" s="357">
        <f t="shared" si="48"/>
        <v>140</v>
      </c>
      <c r="F160" s="357">
        <f t="shared" si="49"/>
        <v>88</v>
      </c>
      <c r="G160" s="358">
        <f t="shared" si="53"/>
        <v>96</v>
      </c>
      <c r="H160" s="360">
        <v>80</v>
      </c>
      <c r="I160" s="360">
        <v>8</v>
      </c>
      <c r="J160" s="360">
        <v>8</v>
      </c>
      <c r="K160" s="359"/>
      <c r="L160" s="360"/>
      <c r="M160" s="360"/>
      <c r="N160" s="361"/>
      <c r="O160" s="359">
        <f t="shared" si="56"/>
        <v>100</v>
      </c>
      <c r="P160" s="360">
        <v>47</v>
      </c>
      <c r="Q160" s="360">
        <v>33</v>
      </c>
      <c r="R160" s="360">
        <v>20</v>
      </c>
      <c r="S160" s="358">
        <f t="shared" si="54"/>
        <v>150</v>
      </c>
      <c r="T160" s="360">
        <v>70.5</v>
      </c>
      <c r="U160" s="360">
        <v>49.5</v>
      </c>
      <c r="V160" s="360">
        <v>30</v>
      </c>
      <c r="W160" s="358">
        <f t="shared" si="55"/>
        <v>150</v>
      </c>
      <c r="X160" s="360">
        <v>70.5</v>
      </c>
      <c r="Y160" s="360">
        <v>49.5</v>
      </c>
      <c r="Z160" s="360">
        <v>30</v>
      </c>
    </row>
    <row r="161" spans="1:26" ht="15.75">
      <c r="A161" s="14" t="s">
        <v>98</v>
      </c>
      <c r="B161" s="229" t="s">
        <v>169</v>
      </c>
      <c r="C161" s="357">
        <f t="shared" si="46"/>
        <v>1568</v>
      </c>
      <c r="D161" s="357">
        <f t="shared" si="47"/>
        <v>868.8</v>
      </c>
      <c r="E161" s="357">
        <f t="shared" si="48"/>
        <v>425.8</v>
      </c>
      <c r="F161" s="357">
        <f t="shared" si="49"/>
        <v>273.4</v>
      </c>
      <c r="G161" s="358">
        <f t="shared" si="53"/>
        <v>268</v>
      </c>
      <c r="H161" s="360">
        <v>227.8</v>
      </c>
      <c r="I161" s="360">
        <v>26.8</v>
      </c>
      <c r="J161" s="360">
        <v>13.4</v>
      </c>
      <c r="K161" s="359">
        <f>L161+M161+N161</f>
        <v>300</v>
      </c>
      <c r="L161" s="360">
        <v>171</v>
      </c>
      <c r="M161" s="360">
        <v>69</v>
      </c>
      <c r="N161" s="361">
        <v>60</v>
      </c>
      <c r="O161" s="359">
        <f t="shared" si="56"/>
        <v>300</v>
      </c>
      <c r="P161" s="360">
        <v>141</v>
      </c>
      <c r="Q161" s="360">
        <v>99</v>
      </c>
      <c r="R161" s="360">
        <v>60</v>
      </c>
      <c r="S161" s="358">
        <f t="shared" si="54"/>
        <v>350</v>
      </c>
      <c r="T161" s="360">
        <v>164.5</v>
      </c>
      <c r="U161" s="360">
        <v>115.5</v>
      </c>
      <c r="V161" s="360">
        <v>70</v>
      </c>
      <c r="W161" s="358">
        <f t="shared" si="55"/>
        <v>350</v>
      </c>
      <c r="X161" s="360">
        <v>164.5</v>
      </c>
      <c r="Y161" s="360">
        <v>115.5</v>
      </c>
      <c r="Z161" s="360">
        <v>70</v>
      </c>
    </row>
    <row r="162" spans="1:26" ht="15.75">
      <c r="A162" s="14" t="s">
        <v>93</v>
      </c>
      <c r="B162" s="229" t="s">
        <v>169</v>
      </c>
      <c r="C162" s="357">
        <f t="shared" si="46"/>
        <v>1771.3000000000002</v>
      </c>
      <c r="D162" s="357">
        <f t="shared" si="47"/>
        <v>893.1</v>
      </c>
      <c r="E162" s="357">
        <f t="shared" si="48"/>
        <v>560.2</v>
      </c>
      <c r="F162" s="357">
        <f t="shared" si="49"/>
        <v>318</v>
      </c>
      <c r="G162" s="358">
        <f t="shared" si="53"/>
        <v>431.3</v>
      </c>
      <c r="H162" s="357">
        <v>231.3</v>
      </c>
      <c r="I162" s="357">
        <v>150</v>
      </c>
      <c r="J162" s="357">
        <v>50</v>
      </c>
      <c r="K162" s="359">
        <f>L162+M162+N162</f>
        <v>320</v>
      </c>
      <c r="L162" s="360">
        <v>182.4</v>
      </c>
      <c r="M162" s="360">
        <v>73.6</v>
      </c>
      <c r="N162" s="361">
        <v>64</v>
      </c>
      <c r="O162" s="359">
        <f t="shared" si="56"/>
        <v>320</v>
      </c>
      <c r="P162" s="360">
        <v>150.4</v>
      </c>
      <c r="Q162" s="360">
        <v>105.6</v>
      </c>
      <c r="R162" s="360">
        <v>64</v>
      </c>
      <c r="S162" s="358">
        <f t="shared" si="54"/>
        <v>350</v>
      </c>
      <c r="T162" s="360">
        <v>164.5</v>
      </c>
      <c r="U162" s="360">
        <v>115.5</v>
      </c>
      <c r="V162" s="360">
        <v>70</v>
      </c>
      <c r="W162" s="358">
        <f t="shared" si="55"/>
        <v>350</v>
      </c>
      <c r="X162" s="360">
        <v>164.5</v>
      </c>
      <c r="Y162" s="360">
        <v>115.5</v>
      </c>
      <c r="Z162" s="360">
        <v>70</v>
      </c>
    </row>
    <row r="163" spans="1:26" ht="15.75">
      <c r="A163" s="14" t="s">
        <v>8</v>
      </c>
      <c r="B163" s="229" t="s">
        <v>10</v>
      </c>
      <c r="C163" s="357">
        <f t="shared" si="46"/>
        <v>1650</v>
      </c>
      <c r="D163" s="357">
        <f t="shared" si="47"/>
        <v>921.1</v>
      </c>
      <c r="E163" s="357">
        <f t="shared" si="48"/>
        <v>398.9</v>
      </c>
      <c r="F163" s="357">
        <f t="shared" si="49"/>
        <v>330</v>
      </c>
      <c r="G163" s="358"/>
      <c r="H163" s="360"/>
      <c r="I163" s="360"/>
      <c r="J163" s="360"/>
      <c r="K163" s="359">
        <f>L163+M163+N163</f>
        <v>400</v>
      </c>
      <c r="L163" s="360">
        <v>265.6</v>
      </c>
      <c r="M163" s="360">
        <v>54.4</v>
      </c>
      <c r="N163" s="361">
        <v>80</v>
      </c>
      <c r="O163" s="359">
        <f t="shared" si="56"/>
        <v>400</v>
      </c>
      <c r="P163" s="357">
        <v>220</v>
      </c>
      <c r="Q163" s="357">
        <v>100</v>
      </c>
      <c r="R163" s="357">
        <v>80</v>
      </c>
      <c r="S163" s="358">
        <f t="shared" si="54"/>
        <v>400</v>
      </c>
      <c r="T163" s="360">
        <v>188</v>
      </c>
      <c r="U163" s="360">
        <v>132</v>
      </c>
      <c r="V163" s="360">
        <v>80</v>
      </c>
      <c r="W163" s="358">
        <f t="shared" si="55"/>
        <v>450</v>
      </c>
      <c r="X163" s="357">
        <v>247.5</v>
      </c>
      <c r="Y163" s="357">
        <v>112.5</v>
      </c>
      <c r="Z163" s="357">
        <v>90</v>
      </c>
    </row>
    <row r="164" spans="1:26" ht="15.75">
      <c r="A164" s="14" t="s">
        <v>9</v>
      </c>
      <c r="B164" s="229" t="s">
        <v>189</v>
      </c>
      <c r="C164" s="357">
        <f t="shared" si="46"/>
        <v>462</v>
      </c>
      <c r="D164" s="357">
        <f t="shared" si="47"/>
        <v>254.1</v>
      </c>
      <c r="E164" s="357">
        <f t="shared" si="48"/>
        <v>115.5</v>
      </c>
      <c r="F164" s="357">
        <f t="shared" si="49"/>
        <v>92.4</v>
      </c>
      <c r="G164" s="358"/>
      <c r="H164" s="399"/>
      <c r="I164" s="399"/>
      <c r="J164" s="399"/>
      <c r="K164" s="358"/>
      <c r="L164" s="357"/>
      <c r="M164" s="357"/>
      <c r="N164" s="364"/>
      <c r="O164" s="359">
        <f t="shared" si="56"/>
        <v>220</v>
      </c>
      <c r="P164" s="357">
        <v>121</v>
      </c>
      <c r="Q164" s="357">
        <v>55</v>
      </c>
      <c r="R164" s="357">
        <v>44</v>
      </c>
      <c r="S164" s="358"/>
      <c r="T164" s="357"/>
      <c r="U164" s="357"/>
      <c r="V164" s="357"/>
      <c r="W164" s="358">
        <f t="shared" si="55"/>
        <v>242</v>
      </c>
      <c r="X164" s="357">
        <v>133.1</v>
      </c>
      <c r="Y164" s="357">
        <v>60.5</v>
      </c>
      <c r="Z164" s="357">
        <v>48.4</v>
      </c>
    </row>
    <row r="165" spans="1:26" ht="31.5">
      <c r="A165" s="14" t="s">
        <v>48</v>
      </c>
      <c r="B165" s="229" t="s">
        <v>169</v>
      </c>
      <c r="C165" s="357">
        <f t="shared" si="46"/>
        <v>1737</v>
      </c>
      <c r="D165" s="357">
        <f t="shared" si="47"/>
        <v>1130.8</v>
      </c>
      <c r="E165" s="357">
        <f t="shared" si="48"/>
        <v>326.2</v>
      </c>
      <c r="F165" s="357">
        <f t="shared" si="49"/>
        <v>280</v>
      </c>
      <c r="G165" s="358">
        <f>H165+I165+J165</f>
        <v>337</v>
      </c>
      <c r="H165" s="360">
        <v>320.9</v>
      </c>
      <c r="I165" s="360">
        <v>16.1</v>
      </c>
      <c r="J165" s="360"/>
      <c r="K165" s="359">
        <f>L165+M165+N165</f>
        <v>350</v>
      </c>
      <c r="L165" s="360">
        <v>232.4</v>
      </c>
      <c r="M165" s="360">
        <v>47.6</v>
      </c>
      <c r="N165" s="361">
        <v>70</v>
      </c>
      <c r="O165" s="359">
        <f t="shared" si="56"/>
        <v>350</v>
      </c>
      <c r="P165" s="357">
        <v>192.5</v>
      </c>
      <c r="Q165" s="357">
        <v>87.5</v>
      </c>
      <c r="R165" s="357">
        <v>70</v>
      </c>
      <c r="S165" s="358">
        <f aca="true" t="shared" si="57" ref="S165:S173">T165+U165+V165</f>
        <v>350</v>
      </c>
      <c r="T165" s="357">
        <v>192.5</v>
      </c>
      <c r="U165" s="357">
        <v>87.5</v>
      </c>
      <c r="V165" s="357">
        <v>70</v>
      </c>
      <c r="W165" s="358">
        <f t="shared" si="55"/>
        <v>350</v>
      </c>
      <c r="X165" s="357">
        <v>192.5</v>
      </c>
      <c r="Y165" s="357">
        <v>87.5</v>
      </c>
      <c r="Z165" s="357">
        <v>70</v>
      </c>
    </row>
    <row r="166" spans="1:26" ht="15.75">
      <c r="A166" s="14" t="s">
        <v>42</v>
      </c>
      <c r="B166" s="229" t="s">
        <v>169</v>
      </c>
      <c r="C166" s="357">
        <f t="shared" si="46"/>
        <v>835.3</v>
      </c>
      <c r="D166" s="357">
        <f t="shared" si="47"/>
        <v>492.8</v>
      </c>
      <c r="E166" s="357">
        <f t="shared" si="48"/>
        <v>180.7</v>
      </c>
      <c r="F166" s="357">
        <f t="shared" si="49"/>
        <v>161.8</v>
      </c>
      <c r="G166" s="358">
        <f>H166+I166+J166</f>
        <v>35.3</v>
      </c>
      <c r="H166" s="360">
        <v>30</v>
      </c>
      <c r="I166" s="360">
        <v>3.5</v>
      </c>
      <c r="J166" s="360">
        <v>1.8</v>
      </c>
      <c r="K166" s="359">
        <f>L166+M166+N166</f>
        <v>200</v>
      </c>
      <c r="L166" s="360">
        <v>132.8</v>
      </c>
      <c r="M166" s="360">
        <v>27.2</v>
      </c>
      <c r="N166" s="361">
        <v>40</v>
      </c>
      <c r="O166" s="359">
        <f t="shared" si="56"/>
        <v>200</v>
      </c>
      <c r="P166" s="357">
        <v>110</v>
      </c>
      <c r="Q166" s="357">
        <v>50</v>
      </c>
      <c r="R166" s="357">
        <v>40</v>
      </c>
      <c r="S166" s="358">
        <f t="shared" si="57"/>
        <v>200</v>
      </c>
      <c r="T166" s="357">
        <v>110</v>
      </c>
      <c r="U166" s="357">
        <v>50</v>
      </c>
      <c r="V166" s="357">
        <v>40</v>
      </c>
      <c r="W166" s="358">
        <f t="shared" si="55"/>
        <v>200</v>
      </c>
      <c r="X166" s="357">
        <v>110</v>
      </c>
      <c r="Y166" s="357">
        <v>50</v>
      </c>
      <c r="Z166" s="357">
        <v>40</v>
      </c>
    </row>
    <row r="167" spans="1:26" ht="15.75">
      <c r="A167" s="14" t="s">
        <v>17</v>
      </c>
      <c r="B167" s="229" t="s">
        <v>10</v>
      </c>
      <c r="C167" s="357">
        <f t="shared" si="46"/>
        <v>800</v>
      </c>
      <c r="D167" s="357">
        <f t="shared" si="47"/>
        <v>462.8</v>
      </c>
      <c r="E167" s="357">
        <f t="shared" si="48"/>
        <v>177.2</v>
      </c>
      <c r="F167" s="357">
        <f t="shared" si="49"/>
        <v>160</v>
      </c>
      <c r="G167" s="358"/>
      <c r="H167" s="360"/>
      <c r="I167" s="360"/>
      <c r="J167" s="360"/>
      <c r="K167" s="359">
        <f>L167+M167+N167</f>
        <v>200</v>
      </c>
      <c r="L167" s="360">
        <v>132.8</v>
      </c>
      <c r="M167" s="360">
        <v>27.2</v>
      </c>
      <c r="N167" s="361">
        <v>40</v>
      </c>
      <c r="O167" s="359">
        <f t="shared" si="56"/>
        <v>200</v>
      </c>
      <c r="P167" s="357">
        <v>110</v>
      </c>
      <c r="Q167" s="357">
        <v>50</v>
      </c>
      <c r="R167" s="357">
        <v>40</v>
      </c>
      <c r="S167" s="358">
        <f t="shared" si="57"/>
        <v>200</v>
      </c>
      <c r="T167" s="357">
        <v>110</v>
      </c>
      <c r="U167" s="357">
        <v>50</v>
      </c>
      <c r="V167" s="357">
        <v>40</v>
      </c>
      <c r="W167" s="358">
        <f t="shared" si="55"/>
        <v>200</v>
      </c>
      <c r="X167" s="357">
        <v>110</v>
      </c>
      <c r="Y167" s="357">
        <v>50</v>
      </c>
      <c r="Z167" s="357">
        <v>40</v>
      </c>
    </row>
    <row r="168" spans="1:26" ht="31.5">
      <c r="A168" s="14" t="s">
        <v>24</v>
      </c>
      <c r="B168" s="242" t="s">
        <v>169</v>
      </c>
      <c r="C168" s="357">
        <f t="shared" si="46"/>
        <v>1282</v>
      </c>
      <c r="D168" s="357">
        <f t="shared" si="47"/>
        <v>828.7</v>
      </c>
      <c r="E168" s="357">
        <f t="shared" si="48"/>
        <v>243.3</v>
      </c>
      <c r="F168" s="357">
        <f t="shared" si="49"/>
        <v>210</v>
      </c>
      <c r="G168" s="358">
        <f>H168+I168+J168</f>
        <v>232</v>
      </c>
      <c r="H168" s="360">
        <v>217</v>
      </c>
      <c r="I168" s="360">
        <v>15</v>
      </c>
      <c r="J168" s="360"/>
      <c r="K168" s="359">
        <f>L168+M168+N168</f>
        <v>300</v>
      </c>
      <c r="L168" s="360">
        <v>199.2</v>
      </c>
      <c r="M168" s="360">
        <v>40.8</v>
      </c>
      <c r="N168" s="361">
        <v>60</v>
      </c>
      <c r="O168" s="359">
        <f t="shared" si="56"/>
        <v>250</v>
      </c>
      <c r="P168" s="357">
        <v>137.5</v>
      </c>
      <c r="Q168" s="357">
        <v>62.5</v>
      </c>
      <c r="R168" s="357">
        <v>50</v>
      </c>
      <c r="S168" s="358">
        <f t="shared" si="57"/>
        <v>250</v>
      </c>
      <c r="T168" s="357">
        <v>137.5</v>
      </c>
      <c r="U168" s="357">
        <v>62.5</v>
      </c>
      <c r="V168" s="357">
        <v>50</v>
      </c>
      <c r="W168" s="358">
        <f t="shared" si="55"/>
        <v>250</v>
      </c>
      <c r="X168" s="357">
        <v>137.5</v>
      </c>
      <c r="Y168" s="357">
        <v>62.5</v>
      </c>
      <c r="Z168" s="357">
        <v>50</v>
      </c>
    </row>
    <row r="169" spans="1:26" ht="31.5">
      <c r="A169" s="61" t="s">
        <v>26</v>
      </c>
      <c r="B169" s="262" t="s">
        <v>169</v>
      </c>
      <c r="C169" s="357">
        <f t="shared" si="46"/>
        <v>1312.1</v>
      </c>
      <c r="D169" s="357">
        <f t="shared" si="47"/>
        <v>715.6</v>
      </c>
      <c r="E169" s="357">
        <f t="shared" si="48"/>
        <v>361.5</v>
      </c>
      <c r="F169" s="357">
        <f t="shared" si="49"/>
        <v>235</v>
      </c>
      <c r="G169" s="358">
        <f>H169+I169+J169</f>
        <v>312.1</v>
      </c>
      <c r="H169" s="360">
        <v>137.1</v>
      </c>
      <c r="I169" s="360">
        <v>140</v>
      </c>
      <c r="J169" s="360">
        <v>35</v>
      </c>
      <c r="K169" s="359">
        <f>L169+M169+N169</f>
        <v>250</v>
      </c>
      <c r="L169" s="360">
        <v>166</v>
      </c>
      <c r="M169" s="360">
        <v>34</v>
      </c>
      <c r="N169" s="361">
        <v>50</v>
      </c>
      <c r="O169" s="359">
        <f t="shared" si="56"/>
        <v>250</v>
      </c>
      <c r="P169" s="357">
        <v>137.5</v>
      </c>
      <c r="Q169" s="357">
        <v>62.5</v>
      </c>
      <c r="R169" s="357">
        <v>50</v>
      </c>
      <c r="S169" s="358">
        <f t="shared" si="57"/>
        <v>200</v>
      </c>
      <c r="T169" s="357">
        <v>110</v>
      </c>
      <c r="U169" s="357">
        <v>50</v>
      </c>
      <c r="V169" s="357">
        <v>40</v>
      </c>
      <c r="W169" s="358">
        <f t="shared" si="55"/>
        <v>300</v>
      </c>
      <c r="X169" s="357">
        <v>165</v>
      </c>
      <c r="Y169" s="357">
        <v>75</v>
      </c>
      <c r="Z169" s="357">
        <v>60</v>
      </c>
    </row>
    <row r="170" spans="1:26" ht="15.75">
      <c r="A170" s="14" t="s">
        <v>43</v>
      </c>
      <c r="B170" s="229" t="s">
        <v>174</v>
      </c>
      <c r="C170" s="357">
        <f t="shared" si="46"/>
        <v>450</v>
      </c>
      <c r="D170" s="357">
        <f t="shared" si="47"/>
        <v>247.5</v>
      </c>
      <c r="E170" s="357">
        <f t="shared" si="48"/>
        <v>112.5</v>
      </c>
      <c r="F170" s="357">
        <f t="shared" si="49"/>
        <v>90</v>
      </c>
      <c r="G170" s="358"/>
      <c r="H170" s="357"/>
      <c r="I170" s="357"/>
      <c r="J170" s="357"/>
      <c r="K170" s="358"/>
      <c r="L170" s="357"/>
      <c r="M170" s="357"/>
      <c r="N170" s="364"/>
      <c r="O170" s="359">
        <f t="shared" si="56"/>
        <v>150</v>
      </c>
      <c r="P170" s="357">
        <v>82.5</v>
      </c>
      <c r="Q170" s="357">
        <v>37.5</v>
      </c>
      <c r="R170" s="357">
        <v>30</v>
      </c>
      <c r="S170" s="358">
        <f t="shared" si="57"/>
        <v>150</v>
      </c>
      <c r="T170" s="357">
        <v>82.5</v>
      </c>
      <c r="U170" s="357">
        <v>37.5</v>
      </c>
      <c r="V170" s="357">
        <v>30</v>
      </c>
      <c r="W170" s="358">
        <f t="shared" si="55"/>
        <v>150</v>
      </c>
      <c r="X170" s="357">
        <v>82.5</v>
      </c>
      <c r="Y170" s="357">
        <v>37.5</v>
      </c>
      <c r="Z170" s="357">
        <v>30</v>
      </c>
    </row>
    <row r="171" spans="1:26" ht="15.75">
      <c r="A171" s="14" t="s">
        <v>29</v>
      </c>
      <c r="B171" s="229" t="s">
        <v>171</v>
      </c>
      <c r="C171" s="357">
        <f t="shared" si="46"/>
        <v>200</v>
      </c>
      <c r="D171" s="357">
        <f t="shared" si="47"/>
        <v>110</v>
      </c>
      <c r="E171" s="357">
        <f t="shared" si="48"/>
        <v>50</v>
      </c>
      <c r="F171" s="357">
        <f t="shared" si="49"/>
        <v>40</v>
      </c>
      <c r="G171" s="358"/>
      <c r="H171" s="360"/>
      <c r="I171" s="360"/>
      <c r="J171" s="360"/>
      <c r="K171" s="359"/>
      <c r="L171" s="360"/>
      <c r="M171" s="360"/>
      <c r="N171" s="361"/>
      <c r="O171" s="359">
        <f t="shared" si="56"/>
        <v>100</v>
      </c>
      <c r="P171" s="357">
        <v>55</v>
      </c>
      <c r="Q171" s="357">
        <v>25</v>
      </c>
      <c r="R171" s="357">
        <v>20</v>
      </c>
      <c r="S171" s="358">
        <f t="shared" si="57"/>
        <v>100</v>
      </c>
      <c r="T171" s="357">
        <v>55</v>
      </c>
      <c r="U171" s="357">
        <v>25</v>
      </c>
      <c r="V171" s="357">
        <v>20</v>
      </c>
      <c r="W171" s="359"/>
      <c r="X171" s="360"/>
      <c r="Y171" s="360"/>
      <c r="Z171" s="360"/>
    </row>
    <row r="172" spans="1:26" ht="31.5">
      <c r="A172" s="14" t="s">
        <v>30</v>
      </c>
      <c r="B172" s="229" t="s">
        <v>182</v>
      </c>
      <c r="C172" s="357">
        <f t="shared" si="46"/>
        <v>1248.5</v>
      </c>
      <c r="D172" s="357">
        <f t="shared" si="47"/>
        <v>788.5</v>
      </c>
      <c r="E172" s="357">
        <f t="shared" si="48"/>
        <v>260</v>
      </c>
      <c r="F172" s="357">
        <f t="shared" si="49"/>
        <v>200</v>
      </c>
      <c r="G172" s="358">
        <f>H172+I172+J172</f>
        <v>248.5</v>
      </c>
      <c r="H172" s="360">
        <v>238.5</v>
      </c>
      <c r="I172" s="360">
        <v>10</v>
      </c>
      <c r="J172" s="360"/>
      <c r="K172" s="359"/>
      <c r="L172" s="360"/>
      <c r="M172" s="360"/>
      <c r="N172" s="361"/>
      <c r="O172" s="359">
        <f t="shared" si="56"/>
        <v>300</v>
      </c>
      <c r="P172" s="357">
        <v>165</v>
      </c>
      <c r="Q172" s="357">
        <v>75</v>
      </c>
      <c r="R172" s="357">
        <v>60</v>
      </c>
      <c r="S172" s="358">
        <f t="shared" si="57"/>
        <v>350</v>
      </c>
      <c r="T172" s="357">
        <v>192.5</v>
      </c>
      <c r="U172" s="357">
        <v>87.5</v>
      </c>
      <c r="V172" s="357">
        <v>70</v>
      </c>
      <c r="W172" s="358">
        <f>X172+Y172+Z172</f>
        <v>350</v>
      </c>
      <c r="X172" s="357">
        <v>192.5</v>
      </c>
      <c r="Y172" s="357">
        <v>87.5</v>
      </c>
      <c r="Z172" s="357">
        <v>70</v>
      </c>
    </row>
    <row r="173" spans="1:26" ht="16.5" thickBot="1">
      <c r="A173" s="62" t="s">
        <v>44</v>
      </c>
      <c r="B173" s="230">
        <v>2013</v>
      </c>
      <c r="C173" s="365">
        <f t="shared" si="46"/>
        <v>300</v>
      </c>
      <c r="D173" s="365">
        <f t="shared" si="47"/>
        <v>165</v>
      </c>
      <c r="E173" s="365">
        <f t="shared" si="48"/>
        <v>75</v>
      </c>
      <c r="F173" s="365">
        <f t="shared" si="49"/>
        <v>60</v>
      </c>
      <c r="G173" s="366"/>
      <c r="H173" s="367"/>
      <c r="I173" s="367"/>
      <c r="J173" s="367"/>
      <c r="K173" s="382"/>
      <c r="L173" s="367"/>
      <c r="M173" s="367"/>
      <c r="N173" s="383"/>
      <c r="O173" s="382"/>
      <c r="P173" s="367"/>
      <c r="Q173" s="367"/>
      <c r="R173" s="367"/>
      <c r="S173" s="366">
        <f t="shared" si="57"/>
        <v>300</v>
      </c>
      <c r="T173" s="365">
        <v>165</v>
      </c>
      <c r="U173" s="365">
        <v>75</v>
      </c>
      <c r="V173" s="365">
        <v>60</v>
      </c>
      <c r="W173" s="382"/>
      <c r="X173" s="367"/>
      <c r="Y173" s="367"/>
      <c r="Z173" s="367"/>
    </row>
    <row r="174" spans="1:26" ht="15.75">
      <c r="A174" s="43" t="s">
        <v>52</v>
      </c>
      <c r="B174" s="233"/>
      <c r="C174" s="362">
        <f>SUM(C140:C173)</f>
        <v>76777.20000000001</v>
      </c>
      <c r="D174" s="350">
        <f>SUM(D140:D173)</f>
        <v>34510.399999999994</v>
      </c>
      <c r="E174" s="350">
        <f>SUM(E140:E173)</f>
        <v>21223.2</v>
      </c>
      <c r="F174" s="350">
        <f>SUM(F140:F173)</f>
        <v>21043.6</v>
      </c>
      <c r="G174" s="362">
        <f aca="true" t="shared" si="58" ref="G174:Z174">SUM(G140:G173)</f>
        <v>17852.499999999996</v>
      </c>
      <c r="H174" s="350">
        <f t="shared" si="58"/>
        <v>6840.400000000001</v>
      </c>
      <c r="I174" s="350">
        <f t="shared" si="58"/>
        <v>1753.6</v>
      </c>
      <c r="J174" s="350">
        <f t="shared" si="58"/>
        <v>9258.5</v>
      </c>
      <c r="K174" s="350">
        <f t="shared" si="58"/>
        <v>17049.4</v>
      </c>
      <c r="L174" s="350">
        <f t="shared" si="58"/>
        <v>9037.699999999999</v>
      </c>
      <c r="M174" s="350">
        <f t="shared" si="58"/>
        <v>4601.700000000001</v>
      </c>
      <c r="N174" s="350">
        <f t="shared" si="58"/>
        <v>3410</v>
      </c>
      <c r="O174" s="350">
        <f t="shared" si="58"/>
        <v>18174.8</v>
      </c>
      <c r="P174" s="350">
        <f t="shared" si="58"/>
        <v>7895.799999999999</v>
      </c>
      <c r="Q174" s="350">
        <f t="shared" si="58"/>
        <v>6644.000000000001</v>
      </c>
      <c r="R174" s="350">
        <f t="shared" si="58"/>
        <v>3635</v>
      </c>
      <c r="S174" s="350">
        <f t="shared" si="58"/>
        <v>14375.5</v>
      </c>
      <c r="T174" s="350">
        <f t="shared" si="58"/>
        <v>6364.400000000001</v>
      </c>
      <c r="U174" s="350">
        <f t="shared" si="58"/>
        <v>5136</v>
      </c>
      <c r="V174" s="350">
        <f t="shared" si="58"/>
        <v>2875.1</v>
      </c>
      <c r="W174" s="350">
        <f t="shared" si="58"/>
        <v>9325</v>
      </c>
      <c r="X174" s="350">
        <f t="shared" si="58"/>
        <v>4372.1</v>
      </c>
      <c r="Y174" s="350">
        <f t="shared" si="58"/>
        <v>3087.9</v>
      </c>
      <c r="Z174" s="350">
        <f t="shared" si="58"/>
        <v>1865</v>
      </c>
    </row>
    <row r="175" spans="1:26" ht="16.5" thickBot="1">
      <c r="A175" s="57"/>
      <c r="B175" s="251"/>
      <c r="C175" s="385"/>
      <c r="D175" s="385"/>
      <c r="E175" s="385"/>
      <c r="F175" s="385"/>
      <c r="G175" s="386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  <c r="S175" s="385"/>
      <c r="T175" s="385"/>
      <c r="U175" s="385"/>
      <c r="V175" s="385"/>
      <c r="W175" s="385"/>
      <c r="X175" s="385"/>
      <c r="Y175" s="385"/>
      <c r="Z175" s="385"/>
    </row>
    <row r="176" spans="1:26" ht="16.5" thickBot="1">
      <c r="A176" s="73" t="s">
        <v>72</v>
      </c>
      <c r="B176" s="253"/>
      <c r="C176" s="375">
        <f>C174+C137+C114</f>
        <v>149692.2</v>
      </c>
      <c r="D176" s="375">
        <f>D174+D137+D114</f>
        <v>81068.9</v>
      </c>
      <c r="E176" s="375">
        <f>E174+E137+E114</f>
        <v>31956.100000000002</v>
      </c>
      <c r="F176" s="375">
        <f>F174+F137+F114</f>
        <v>36667.2</v>
      </c>
      <c r="G176" s="375">
        <f aca="true" t="shared" si="59" ref="G176:Z176">G174+G137+G114</f>
        <v>43442.6</v>
      </c>
      <c r="H176" s="375">
        <f t="shared" si="59"/>
        <v>25686.500000000004</v>
      </c>
      <c r="I176" s="375">
        <f t="shared" si="59"/>
        <v>2338.9</v>
      </c>
      <c r="J176" s="375">
        <f t="shared" si="59"/>
        <v>15417.2</v>
      </c>
      <c r="K176" s="375">
        <f t="shared" si="59"/>
        <v>24949.4</v>
      </c>
      <c r="L176" s="375">
        <f t="shared" si="59"/>
        <v>14246.499999999998</v>
      </c>
      <c r="M176" s="375">
        <f t="shared" si="59"/>
        <v>5712.9000000000015</v>
      </c>
      <c r="N176" s="375">
        <f t="shared" si="59"/>
        <v>4990</v>
      </c>
      <c r="O176" s="375">
        <f t="shared" si="59"/>
        <v>29380.2</v>
      </c>
      <c r="P176" s="375">
        <f t="shared" si="59"/>
        <v>14431.9</v>
      </c>
      <c r="Q176" s="375">
        <f t="shared" si="59"/>
        <v>9072.3</v>
      </c>
      <c r="R176" s="375">
        <f t="shared" si="59"/>
        <v>5876</v>
      </c>
      <c r="S176" s="375">
        <f t="shared" si="59"/>
        <v>28380</v>
      </c>
      <c r="T176" s="375">
        <f t="shared" si="59"/>
        <v>14316.900000000001</v>
      </c>
      <c r="U176" s="375">
        <f t="shared" si="59"/>
        <v>8387.1</v>
      </c>
      <c r="V176" s="375">
        <f t="shared" si="59"/>
        <v>5676</v>
      </c>
      <c r="W176" s="375">
        <f t="shared" si="59"/>
        <v>23540</v>
      </c>
      <c r="X176" s="375">
        <f t="shared" si="59"/>
        <v>12387.1</v>
      </c>
      <c r="Y176" s="375">
        <f t="shared" si="59"/>
        <v>6444.9</v>
      </c>
      <c r="Z176" s="375">
        <f t="shared" si="59"/>
        <v>4708</v>
      </c>
    </row>
    <row r="177" spans="1:26" ht="15.75">
      <c r="A177" s="57"/>
      <c r="B177" s="251"/>
      <c r="C177" s="385"/>
      <c r="D177" s="385"/>
      <c r="E177" s="385"/>
      <c r="F177" s="385"/>
      <c r="G177" s="386"/>
      <c r="H177" s="385"/>
      <c r="I177" s="385"/>
      <c r="J177" s="385"/>
      <c r="K177" s="358"/>
      <c r="L177" s="357"/>
      <c r="M177" s="357"/>
      <c r="N177" s="364"/>
      <c r="O177" s="358"/>
      <c r="P177" s="357"/>
      <c r="Q177" s="357"/>
      <c r="R177" s="357"/>
      <c r="S177" s="358"/>
      <c r="T177" s="357"/>
      <c r="U177" s="357"/>
      <c r="V177" s="357"/>
      <c r="W177" s="358"/>
      <c r="X177" s="357"/>
      <c r="Y177" s="357"/>
      <c r="Z177" s="357"/>
    </row>
    <row r="178" spans="1:26" ht="15.75">
      <c r="A178" s="74" t="s">
        <v>78</v>
      </c>
      <c r="B178" s="263"/>
      <c r="C178" s="400"/>
      <c r="D178" s="400"/>
      <c r="E178" s="400"/>
      <c r="F178" s="400"/>
      <c r="G178" s="379"/>
      <c r="H178" s="379"/>
      <c r="I178" s="379"/>
      <c r="J178" s="379"/>
      <c r="K178" s="358"/>
      <c r="L178" s="357"/>
      <c r="M178" s="357"/>
      <c r="N178" s="364"/>
      <c r="O178" s="358"/>
      <c r="P178" s="357"/>
      <c r="Q178" s="357"/>
      <c r="R178" s="357"/>
      <c r="S178" s="358"/>
      <c r="T178" s="357"/>
      <c r="U178" s="357"/>
      <c r="V178" s="357"/>
      <c r="W178" s="358"/>
      <c r="X178" s="357"/>
      <c r="Y178" s="357"/>
      <c r="Z178" s="357"/>
    </row>
    <row r="179" spans="1:26" ht="15.75">
      <c r="A179" s="70" t="s">
        <v>107</v>
      </c>
      <c r="B179" s="255"/>
      <c r="C179" s="395"/>
      <c r="D179" s="395"/>
      <c r="E179" s="395"/>
      <c r="F179" s="395"/>
      <c r="G179" s="395"/>
      <c r="H179" s="395"/>
      <c r="I179" s="395"/>
      <c r="J179" s="395"/>
      <c r="K179" s="359"/>
      <c r="L179" s="360"/>
      <c r="M179" s="360"/>
      <c r="N179" s="361"/>
      <c r="O179" s="359"/>
      <c r="P179" s="360"/>
      <c r="Q179" s="360"/>
      <c r="R179" s="360"/>
      <c r="S179" s="359"/>
      <c r="T179" s="360"/>
      <c r="U179" s="360"/>
      <c r="V179" s="360"/>
      <c r="W179" s="359"/>
      <c r="X179" s="360"/>
      <c r="Y179" s="360"/>
      <c r="Z179" s="360"/>
    </row>
    <row r="180" spans="1:26" ht="15.75">
      <c r="A180" s="66" t="s">
        <v>14</v>
      </c>
      <c r="B180" s="259">
        <v>2010</v>
      </c>
      <c r="C180" s="357">
        <f aca="true" t="shared" si="60" ref="C180:C185">D180+E180+F180</f>
        <v>198.2</v>
      </c>
      <c r="D180" s="357">
        <f aca="true" t="shared" si="61" ref="D180:D185">H180+L180+P180+T180+X180</f>
        <v>170.2</v>
      </c>
      <c r="E180" s="357">
        <f aca="true" t="shared" si="62" ref="E180:E185">I180+M180+Q180+U180+Y180</f>
        <v>17</v>
      </c>
      <c r="F180" s="357">
        <f aca="true" t="shared" si="63" ref="F180:F185">J180+N180+R180+V180+Z180</f>
        <v>11</v>
      </c>
      <c r="G180" s="362">
        <f>H180+I180+J180</f>
        <v>198.2</v>
      </c>
      <c r="H180" s="370">
        <v>170.2</v>
      </c>
      <c r="I180" s="370">
        <v>17</v>
      </c>
      <c r="J180" s="370">
        <v>11</v>
      </c>
      <c r="K180" s="359"/>
      <c r="L180" s="360"/>
      <c r="M180" s="360"/>
      <c r="N180" s="361"/>
      <c r="O180" s="359"/>
      <c r="P180" s="360"/>
      <c r="Q180" s="360"/>
      <c r="R180" s="360"/>
      <c r="S180" s="359"/>
      <c r="T180" s="360"/>
      <c r="U180" s="360"/>
      <c r="V180" s="360"/>
      <c r="W180" s="359"/>
      <c r="X180" s="360"/>
      <c r="Y180" s="360"/>
      <c r="Z180" s="360"/>
    </row>
    <row r="181" spans="1:26" ht="15.75">
      <c r="A181" s="14" t="s">
        <v>25</v>
      </c>
      <c r="B181" s="264">
        <v>2010</v>
      </c>
      <c r="C181" s="357">
        <f t="shared" si="60"/>
        <v>46</v>
      </c>
      <c r="D181" s="357">
        <f t="shared" si="61"/>
        <v>40</v>
      </c>
      <c r="E181" s="357">
        <f t="shared" si="62"/>
        <v>4</v>
      </c>
      <c r="F181" s="357">
        <f t="shared" si="63"/>
        <v>2</v>
      </c>
      <c r="G181" s="358">
        <f>H181+I181+J181</f>
        <v>46</v>
      </c>
      <c r="H181" s="360">
        <v>40</v>
      </c>
      <c r="I181" s="360">
        <v>4</v>
      </c>
      <c r="J181" s="360">
        <v>2</v>
      </c>
      <c r="K181" s="359"/>
      <c r="L181" s="360"/>
      <c r="M181" s="360"/>
      <c r="N181" s="361"/>
      <c r="O181" s="359"/>
      <c r="P181" s="360"/>
      <c r="Q181" s="360"/>
      <c r="R181" s="360"/>
      <c r="S181" s="359"/>
      <c r="T181" s="360"/>
      <c r="U181" s="360"/>
      <c r="V181" s="360"/>
      <c r="W181" s="359"/>
      <c r="X181" s="360"/>
      <c r="Y181" s="360"/>
      <c r="Z181" s="360"/>
    </row>
    <row r="182" spans="1:26" ht="15.75">
      <c r="A182" s="14" t="s">
        <v>9</v>
      </c>
      <c r="B182" s="229">
        <v>2012</v>
      </c>
      <c r="C182" s="357">
        <f t="shared" si="60"/>
        <v>130</v>
      </c>
      <c r="D182" s="357">
        <f t="shared" si="61"/>
        <v>71.5</v>
      </c>
      <c r="E182" s="357">
        <f t="shared" si="62"/>
        <v>32.5</v>
      </c>
      <c r="F182" s="357">
        <f t="shared" si="63"/>
        <v>26</v>
      </c>
      <c r="G182" s="358"/>
      <c r="H182" s="360"/>
      <c r="I182" s="360"/>
      <c r="J182" s="360"/>
      <c r="K182" s="359"/>
      <c r="L182" s="360"/>
      <c r="M182" s="360"/>
      <c r="N182" s="361"/>
      <c r="O182" s="359">
        <f>P182+Q182+R182</f>
        <v>130</v>
      </c>
      <c r="P182" s="357">
        <v>71.5</v>
      </c>
      <c r="Q182" s="357">
        <v>32.5</v>
      </c>
      <c r="R182" s="357">
        <v>26</v>
      </c>
      <c r="S182" s="359"/>
      <c r="T182" s="360"/>
      <c r="U182" s="360"/>
      <c r="V182" s="360"/>
      <c r="W182" s="359"/>
      <c r="X182" s="360"/>
      <c r="Y182" s="360"/>
      <c r="Z182" s="360"/>
    </row>
    <row r="183" spans="1:26" ht="15.75">
      <c r="A183" s="14" t="s">
        <v>12</v>
      </c>
      <c r="B183" s="229">
        <v>2011</v>
      </c>
      <c r="C183" s="357">
        <f t="shared" si="60"/>
        <v>350</v>
      </c>
      <c r="D183" s="357">
        <f t="shared" si="61"/>
        <v>232.4</v>
      </c>
      <c r="E183" s="357">
        <f t="shared" si="62"/>
        <v>47.6</v>
      </c>
      <c r="F183" s="357">
        <f t="shared" si="63"/>
        <v>70</v>
      </c>
      <c r="G183" s="358"/>
      <c r="H183" s="360"/>
      <c r="I183" s="360"/>
      <c r="J183" s="360"/>
      <c r="K183" s="359">
        <f>L183+M183+N183</f>
        <v>350</v>
      </c>
      <c r="L183" s="360">
        <v>232.4</v>
      </c>
      <c r="M183" s="360">
        <v>47.6</v>
      </c>
      <c r="N183" s="361">
        <v>70</v>
      </c>
      <c r="O183" s="359"/>
      <c r="P183" s="360"/>
      <c r="Q183" s="360"/>
      <c r="R183" s="360"/>
      <c r="S183" s="359"/>
      <c r="T183" s="360"/>
      <c r="U183" s="360"/>
      <c r="V183" s="360"/>
      <c r="W183" s="359"/>
      <c r="X183" s="360"/>
      <c r="Y183" s="360"/>
      <c r="Z183" s="360"/>
    </row>
    <row r="184" spans="1:26" ht="15.75">
      <c r="A184" s="14" t="s">
        <v>29</v>
      </c>
      <c r="B184" s="229" t="s">
        <v>171</v>
      </c>
      <c r="C184" s="357">
        <f t="shared" si="60"/>
        <v>480</v>
      </c>
      <c r="D184" s="357">
        <f t="shared" si="61"/>
        <v>264</v>
      </c>
      <c r="E184" s="357">
        <f t="shared" si="62"/>
        <v>120</v>
      </c>
      <c r="F184" s="357">
        <f t="shared" si="63"/>
        <v>96</v>
      </c>
      <c r="G184" s="358"/>
      <c r="H184" s="360"/>
      <c r="I184" s="360"/>
      <c r="J184" s="360"/>
      <c r="K184" s="359"/>
      <c r="L184" s="360"/>
      <c r="M184" s="360"/>
      <c r="N184" s="361"/>
      <c r="O184" s="359">
        <f>P184+Q184+R184</f>
        <v>200</v>
      </c>
      <c r="P184" s="357">
        <v>110</v>
      </c>
      <c r="Q184" s="357">
        <v>50</v>
      </c>
      <c r="R184" s="357">
        <v>40</v>
      </c>
      <c r="S184" s="358">
        <f>T184+U184+V184</f>
        <v>280</v>
      </c>
      <c r="T184" s="357">
        <v>154</v>
      </c>
      <c r="U184" s="357">
        <v>70</v>
      </c>
      <c r="V184" s="357">
        <v>56</v>
      </c>
      <c r="W184" s="359"/>
      <c r="X184" s="360"/>
      <c r="Y184" s="360"/>
      <c r="Z184" s="360"/>
    </row>
    <row r="185" spans="1:26" ht="48" thickBot="1">
      <c r="A185" s="62" t="s">
        <v>66</v>
      </c>
      <c r="B185" s="230">
        <v>2013</v>
      </c>
      <c r="C185" s="365">
        <f t="shared" si="60"/>
        <v>293.3</v>
      </c>
      <c r="D185" s="365">
        <f t="shared" si="61"/>
        <v>161.3</v>
      </c>
      <c r="E185" s="365">
        <f t="shared" si="62"/>
        <v>73.3</v>
      </c>
      <c r="F185" s="365">
        <f t="shared" si="63"/>
        <v>58.7</v>
      </c>
      <c r="G185" s="366"/>
      <c r="H185" s="365"/>
      <c r="I185" s="365"/>
      <c r="J185" s="365"/>
      <c r="K185" s="366"/>
      <c r="L185" s="365"/>
      <c r="M185" s="365"/>
      <c r="N185" s="368"/>
      <c r="O185" s="366"/>
      <c r="P185" s="365"/>
      <c r="Q185" s="365"/>
      <c r="R185" s="365"/>
      <c r="S185" s="366">
        <f>T185+U185+V185</f>
        <v>293.3</v>
      </c>
      <c r="T185" s="365">
        <v>161.3</v>
      </c>
      <c r="U185" s="365">
        <v>73.3</v>
      </c>
      <c r="V185" s="365">
        <v>58.7</v>
      </c>
      <c r="W185" s="366"/>
      <c r="X185" s="365"/>
      <c r="Y185" s="365"/>
      <c r="Z185" s="365"/>
    </row>
    <row r="186" spans="1:26" ht="15.75">
      <c r="A186" s="66" t="s">
        <v>52</v>
      </c>
      <c r="B186" s="259"/>
      <c r="C186" s="369">
        <f>SUM(C180:C185)</f>
        <v>1497.5</v>
      </c>
      <c r="D186" s="370">
        <f>SUM(D180:D185)</f>
        <v>939.4000000000001</v>
      </c>
      <c r="E186" s="370">
        <f>SUM(E180:E185)</f>
        <v>294.4</v>
      </c>
      <c r="F186" s="370">
        <f>SUM(F180:F185)</f>
        <v>263.7</v>
      </c>
      <c r="G186" s="369">
        <f aca="true" t="shared" si="64" ref="G186:Z186">SUM(G180:G185)</f>
        <v>244.2</v>
      </c>
      <c r="H186" s="370">
        <f t="shared" si="64"/>
        <v>210.2</v>
      </c>
      <c r="I186" s="370">
        <f t="shared" si="64"/>
        <v>21</v>
      </c>
      <c r="J186" s="370">
        <f t="shared" si="64"/>
        <v>13</v>
      </c>
      <c r="K186" s="370">
        <f t="shared" si="64"/>
        <v>350</v>
      </c>
      <c r="L186" s="370">
        <f t="shared" si="64"/>
        <v>232.4</v>
      </c>
      <c r="M186" s="370">
        <f t="shared" si="64"/>
        <v>47.6</v>
      </c>
      <c r="N186" s="370">
        <f t="shared" si="64"/>
        <v>70</v>
      </c>
      <c r="O186" s="370">
        <f t="shared" si="64"/>
        <v>330</v>
      </c>
      <c r="P186" s="370">
        <f t="shared" si="64"/>
        <v>181.5</v>
      </c>
      <c r="Q186" s="370">
        <f t="shared" si="64"/>
        <v>82.5</v>
      </c>
      <c r="R186" s="370">
        <f t="shared" si="64"/>
        <v>66</v>
      </c>
      <c r="S186" s="370">
        <f t="shared" si="64"/>
        <v>573.3</v>
      </c>
      <c r="T186" s="370">
        <f t="shared" si="64"/>
        <v>315.3</v>
      </c>
      <c r="U186" s="370">
        <f t="shared" si="64"/>
        <v>143.3</v>
      </c>
      <c r="V186" s="370">
        <f t="shared" si="64"/>
        <v>114.7</v>
      </c>
      <c r="W186" s="370">
        <f t="shared" si="64"/>
        <v>0</v>
      </c>
      <c r="X186" s="370">
        <f t="shared" si="64"/>
        <v>0</v>
      </c>
      <c r="Y186" s="370">
        <f t="shared" si="64"/>
        <v>0</v>
      </c>
      <c r="Z186" s="370">
        <f t="shared" si="64"/>
        <v>0</v>
      </c>
    </row>
    <row r="187" spans="1:26" ht="15.75">
      <c r="A187" s="42"/>
      <c r="B187" s="265"/>
      <c r="C187" s="390"/>
      <c r="D187" s="390"/>
      <c r="E187" s="390"/>
      <c r="F187" s="390"/>
      <c r="G187" s="390"/>
      <c r="H187" s="390"/>
      <c r="I187" s="390"/>
      <c r="J187" s="390"/>
      <c r="K187" s="359"/>
      <c r="L187" s="360"/>
      <c r="M187" s="360"/>
      <c r="N187" s="361"/>
      <c r="O187" s="359"/>
      <c r="P187" s="360"/>
      <c r="Q187" s="360"/>
      <c r="R187" s="360"/>
      <c r="S187" s="359"/>
      <c r="T187" s="360"/>
      <c r="U187" s="360"/>
      <c r="V187" s="360"/>
      <c r="W187" s="359"/>
      <c r="X187" s="360"/>
      <c r="Y187" s="360"/>
      <c r="Z187" s="360"/>
    </row>
    <row r="188" spans="1:26" ht="15.75">
      <c r="A188" s="75" t="s">
        <v>76</v>
      </c>
      <c r="B188" s="266"/>
      <c r="C188" s="401"/>
      <c r="D188" s="401"/>
      <c r="E188" s="401"/>
      <c r="F188" s="401"/>
      <c r="G188" s="387"/>
      <c r="H188" s="401"/>
      <c r="I188" s="401"/>
      <c r="J188" s="401"/>
      <c r="K188" s="359"/>
      <c r="L188" s="359"/>
      <c r="M188" s="359"/>
      <c r="N188" s="391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</row>
    <row r="189" spans="1:26" ht="15.75">
      <c r="A189" s="66" t="s">
        <v>46</v>
      </c>
      <c r="B189" s="233" t="s">
        <v>174</v>
      </c>
      <c r="C189" s="357">
        <f>D189+E189+F189</f>
        <v>1100</v>
      </c>
      <c r="D189" s="357">
        <f aca="true" t="shared" si="65" ref="D189:F191">H189+L189+P189+T189+X189</f>
        <v>517</v>
      </c>
      <c r="E189" s="357">
        <f t="shared" si="65"/>
        <v>363</v>
      </c>
      <c r="F189" s="357">
        <f t="shared" si="65"/>
        <v>220</v>
      </c>
      <c r="G189" s="362"/>
      <c r="H189" s="350"/>
      <c r="I189" s="350"/>
      <c r="J189" s="350"/>
      <c r="K189" s="358"/>
      <c r="L189" s="357"/>
      <c r="M189" s="357"/>
      <c r="N189" s="364"/>
      <c r="O189" s="359">
        <f>P189+Q189+R189</f>
        <v>300</v>
      </c>
      <c r="P189" s="360">
        <v>141</v>
      </c>
      <c r="Q189" s="360">
        <v>99</v>
      </c>
      <c r="R189" s="360">
        <v>60</v>
      </c>
      <c r="S189" s="358">
        <f>T189+U189+V189</f>
        <v>400</v>
      </c>
      <c r="T189" s="360">
        <v>188</v>
      </c>
      <c r="U189" s="360">
        <v>132</v>
      </c>
      <c r="V189" s="360">
        <v>80</v>
      </c>
      <c r="W189" s="358">
        <f>X189+Y189+Z189</f>
        <v>400</v>
      </c>
      <c r="X189" s="360">
        <v>188</v>
      </c>
      <c r="Y189" s="360">
        <v>132</v>
      </c>
      <c r="Z189" s="360">
        <v>80</v>
      </c>
    </row>
    <row r="190" spans="1:26" ht="15.75">
      <c r="A190" s="14" t="s">
        <v>42</v>
      </c>
      <c r="B190" s="229" t="s">
        <v>178</v>
      </c>
      <c r="C190" s="357">
        <f>D190+E190+F190</f>
        <v>1587.5</v>
      </c>
      <c r="D190" s="357">
        <f t="shared" si="65"/>
        <v>1162.7</v>
      </c>
      <c r="E190" s="357">
        <f t="shared" si="65"/>
        <v>252.1</v>
      </c>
      <c r="F190" s="357">
        <f t="shared" si="65"/>
        <v>172.7</v>
      </c>
      <c r="G190" s="358">
        <f>H190+I190+J190</f>
        <v>965.3</v>
      </c>
      <c r="H190" s="360">
        <v>820.5</v>
      </c>
      <c r="I190" s="360">
        <v>96.5</v>
      </c>
      <c r="J190" s="360">
        <v>48.3</v>
      </c>
      <c r="K190" s="359"/>
      <c r="L190" s="360"/>
      <c r="M190" s="360"/>
      <c r="N190" s="361"/>
      <c r="O190" s="359">
        <f>P190+Q190+R190</f>
        <v>622.1999999999999</v>
      </c>
      <c r="P190" s="357">
        <v>342.2</v>
      </c>
      <c r="Q190" s="357">
        <v>155.6</v>
      </c>
      <c r="R190" s="357">
        <v>124.4</v>
      </c>
      <c r="S190" s="359"/>
      <c r="T190" s="360"/>
      <c r="U190" s="360"/>
      <c r="V190" s="360"/>
      <c r="W190" s="358"/>
      <c r="X190" s="360"/>
      <c r="Y190" s="360"/>
      <c r="Z190" s="360"/>
    </row>
    <row r="191" spans="1:26" ht="32.25" thickBot="1">
      <c r="A191" s="62" t="s">
        <v>41</v>
      </c>
      <c r="B191" s="230" t="s">
        <v>169</v>
      </c>
      <c r="C191" s="365">
        <f>D191+E191+F191</f>
        <v>2035.2</v>
      </c>
      <c r="D191" s="365">
        <f t="shared" si="65"/>
        <v>1292.5</v>
      </c>
      <c r="E191" s="365">
        <f t="shared" si="65"/>
        <v>389</v>
      </c>
      <c r="F191" s="365">
        <f t="shared" si="65"/>
        <v>353.7</v>
      </c>
      <c r="G191" s="366">
        <f>H191+I191+J191</f>
        <v>335.2</v>
      </c>
      <c r="H191" s="365">
        <v>306.2</v>
      </c>
      <c r="I191" s="365">
        <v>15.3</v>
      </c>
      <c r="J191" s="365">
        <v>13.7</v>
      </c>
      <c r="K191" s="382">
        <f>L191+M191+N191</f>
        <v>450</v>
      </c>
      <c r="L191" s="367">
        <v>298.8</v>
      </c>
      <c r="M191" s="367">
        <v>61.2</v>
      </c>
      <c r="N191" s="383">
        <v>90</v>
      </c>
      <c r="O191" s="382">
        <f>P191+Q191+R191</f>
        <v>400</v>
      </c>
      <c r="P191" s="365">
        <v>220</v>
      </c>
      <c r="Q191" s="365">
        <v>100</v>
      </c>
      <c r="R191" s="365">
        <v>80</v>
      </c>
      <c r="S191" s="366">
        <f>T191+U191+V191</f>
        <v>450</v>
      </c>
      <c r="T191" s="365">
        <v>247.5</v>
      </c>
      <c r="U191" s="365">
        <v>112.5</v>
      </c>
      <c r="V191" s="365">
        <v>90</v>
      </c>
      <c r="W191" s="366">
        <f>X191+Y191+Z191</f>
        <v>400</v>
      </c>
      <c r="X191" s="365">
        <v>220</v>
      </c>
      <c r="Y191" s="365">
        <v>100</v>
      </c>
      <c r="Z191" s="365">
        <v>80</v>
      </c>
    </row>
    <row r="192" spans="1:26" ht="15.75">
      <c r="A192" s="27" t="s">
        <v>52</v>
      </c>
      <c r="B192" s="231"/>
      <c r="C192" s="362">
        <f>SUM(C189:C191)</f>
        <v>4722.7</v>
      </c>
      <c r="D192" s="350">
        <f>SUM(D189:D191)</f>
        <v>2972.2</v>
      </c>
      <c r="E192" s="350">
        <f>SUM(E189:E191)</f>
        <v>1004.1</v>
      </c>
      <c r="F192" s="350">
        <f>SUM(F189:F191)</f>
        <v>746.4</v>
      </c>
      <c r="G192" s="362">
        <f aca="true" t="shared" si="66" ref="G192:Z192">SUM(G189:G191)</f>
        <v>1300.5</v>
      </c>
      <c r="H192" s="350">
        <f t="shared" si="66"/>
        <v>1126.7</v>
      </c>
      <c r="I192" s="350">
        <f t="shared" si="66"/>
        <v>111.8</v>
      </c>
      <c r="J192" s="350">
        <f t="shared" si="66"/>
        <v>62</v>
      </c>
      <c r="K192" s="350">
        <f t="shared" si="66"/>
        <v>450</v>
      </c>
      <c r="L192" s="350">
        <f t="shared" si="66"/>
        <v>298.8</v>
      </c>
      <c r="M192" s="350">
        <f t="shared" si="66"/>
        <v>61.2</v>
      </c>
      <c r="N192" s="350">
        <f t="shared" si="66"/>
        <v>90</v>
      </c>
      <c r="O192" s="350">
        <f t="shared" si="66"/>
        <v>1322.1999999999998</v>
      </c>
      <c r="P192" s="350">
        <f t="shared" si="66"/>
        <v>703.2</v>
      </c>
      <c r="Q192" s="350">
        <f t="shared" si="66"/>
        <v>354.6</v>
      </c>
      <c r="R192" s="350">
        <f t="shared" si="66"/>
        <v>264.4</v>
      </c>
      <c r="S192" s="350">
        <f t="shared" si="66"/>
        <v>850</v>
      </c>
      <c r="T192" s="350">
        <f t="shared" si="66"/>
        <v>435.5</v>
      </c>
      <c r="U192" s="350">
        <f t="shared" si="66"/>
        <v>244.5</v>
      </c>
      <c r="V192" s="350">
        <f t="shared" si="66"/>
        <v>170</v>
      </c>
      <c r="W192" s="350">
        <f t="shared" si="66"/>
        <v>800</v>
      </c>
      <c r="X192" s="350">
        <f t="shared" si="66"/>
        <v>408</v>
      </c>
      <c r="Y192" s="350">
        <f t="shared" si="66"/>
        <v>232</v>
      </c>
      <c r="Z192" s="350">
        <f t="shared" si="66"/>
        <v>160</v>
      </c>
    </row>
    <row r="193" spans="1:26" ht="15.75">
      <c r="A193" s="68"/>
      <c r="B193" s="260"/>
      <c r="C193" s="397"/>
      <c r="D193" s="397"/>
      <c r="E193" s="397"/>
      <c r="F193" s="397"/>
      <c r="G193" s="390"/>
      <c r="H193" s="389"/>
      <c r="I193" s="389"/>
      <c r="J193" s="389"/>
      <c r="K193" s="359"/>
      <c r="L193" s="360"/>
      <c r="M193" s="360"/>
      <c r="N193" s="361"/>
      <c r="O193" s="359"/>
      <c r="P193" s="360"/>
      <c r="Q193" s="360"/>
      <c r="R193" s="360"/>
      <c r="S193" s="359"/>
      <c r="T193" s="360"/>
      <c r="U193" s="360"/>
      <c r="V193" s="360"/>
      <c r="W193" s="359"/>
      <c r="X193" s="360"/>
      <c r="Y193" s="360"/>
      <c r="Z193" s="360"/>
    </row>
    <row r="194" spans="1:26" ht="15.75">
      <c r="A194" s="67" t="s">
        <v>106</v>
      </c>
      <c r="B194" s="250"/>
      <c r="C194" s="381"/>
      <c r="D194" s="381"/>
      <c r="E194" s="381"/>
      <c r="F194" s="381"/>
      <c r="G194" s="381"/>
      <c r="H194" s="381"/>
      <c r="I194" s="381"/>
      <c r="J194" s="381"/>
      <c r="K194" s="359"/>
      <c r="L194" s="360"/>
      <c r="M194" s="360"/>
      <c r="N194" s="361"/>
      <c r="O194" s="359"/>
      <c r="P194" s="360"/>
      <c r="Q194" s="360"/>
      <c r="R194" s="360"/>
      <c r="S194" s="359"/>
      <c r="T194" s="360"/>
      <c r="U194" s="360"/>
      <c r="V194" s="360"/>
      <c r="W194" s="359"/>
      <c r="X194" s="360"/>
      <c r="Y194" s="360"/>
      <c r="Z194" s="360"/>
    </row>
    <row r="195" spans="1:26" ht="15.75">
      <c r="A195" s="25" t="s">
        <v>14</v>
      </c>
      <c r="B195" s="233" t="s">
        <v>190</v>
      </c>
      <c r="C195" s="357">
        <f>D195+E195+F195</f>
        <v>1001.3</v>
      </c>
      <c r="D195" s="357">
        <f aca="true" t="shared" si="67" ref="D195:F199">H195+L195+P195+T195+X195</f>
        <v>510.6</v>
      </c>
      <c r="E195" s="357">
        <f t="shared" si="67"/>
        <v>290.4</v>
      </c>
      <c r="F195" s="357">
        <f t="shared" si="67"/>
        <v>200.3</v>
      </c>
      <c r="G195" s="362"/>
      <c r="H195" s="370"/>
      <c r="I195" s="370"/>
      <c r="J195" s="370"/>
      <c r="K195" s="359">
        <f>L195+M195+N195</f>
        <v>400</v>
      </c>
      <c r="L195" s="360">
        <v>228</v>
      </c>
      <c r="M195" s="360">
        <v>92</v>
      </c>
      <c r="N195" s="361">
        <v>80</v>
      </c>
      <c r="O195" s="359"/>
      <c r="P195" s="360"/>
      <c r="Q195" s="360"/>
      <c r="R195" s="360"/>
      <c r="S195" s="358">
        <f>T195+U195+V195</f>
        <v>601.3</v>
      </c>
      <c r="T195" s="360">
        <v>282.6</v>
      </c>
      <c r="U195" s="360">
        <v>198.4</v>
      </c>
      <c r="V195" s="360">
        <v>120.3</v>
      </c>
      <c r="W195" s="359"/>
      <c r="X195" s="360"/>
      <c r="Y195" s="360"/>
      <c r="Z195" s="360"/>
    </row>
    <row r="196" spans="1:26" ht="15.75">
      <c r="A196" s="76" t="s">
        <v>16</v>
      </c>
      <c r="B196" s="242">
        <v>2012</v>
      </c>
      <c r="C196" s="357">
        <f>D196+E196+F196</f>
        <v>495</v>
      </c>
      <c r="D196" s="357">
        <f t="shared" si="67"/>
        <v>232.7</v>
      </c>
      <c r="E196" s="357">
        <f t="shared" si="67"/>
        <v>163.3</v>
      </c>
      <c r="F196" s="357">
        <f t="shared" si="67"/>
        <v>99</v>
      </c>
      <c r="G196" s="358"/>
      <c r="H196" s="360"/>
      <c r="I196" s="360"/>
      <c r="J196" s="360"/>
      <c r="K196" s="359"/>
      <c r="L196" s="360"/>
      <c r="M196" s="360"/>
      <c r="N196" s="361"/>
      <c r="O196" s="359">
        <f>P196+Q196+R196</f>
        <v>495</v>
      </c>
      <c r="P196" s="360">
        <v>232.7</v>
      </c>
      <c r="Q196" s="360">
        <v>163.3</v>
      </c>
      <c r="R196" s="360">
        <v>99</v>
      </c>
      <c r="S196" s="359"/>
      <c r="T196" s="360"/>
      <c r="U196" s="360"/>
      <c r="V196" s="360"/>
      <c r="W196" s="359"/>
      <c r="X196" s="360"/>
      <c r="Y196" s="360"/>
      <c r="Z196" s="360"/>
    </row>
    <row r="197" spans="1:26" ht="47.25">
      <c r="A197" s="76" t="s">
        <v>101</v>
      </c>
      <c r="B197" s="242" t="s">
        <v>178</v>
      </c>
      <c r="C197" s="357">
        <f>D197+E197+F197</f>
        <v>609.5</v>
      </c>
      <c r="D197" s="357">
        <f t="shared" si="67"/>
        <v>300.2</v>
      </c>
      <c r="E197" s="357">
        <f t="shared" si="67"/>
        <v>192.8</v>
      </c>
      <c r="F197" s="357">
        <f t="shared" si="67"/>
        <v>116.5</v>
      </c>
      <c r="G197" s="358">
        <f>H197+I197+J197</f>
        <v>34.5</v>
      </c>
      <c r="H197" s="360">
        <v>30</v>
      </c>
      <c r="I197" s="360">
        <v>3</v>
      </c>
      <c r="J197" s="360">
        <v>1.5</v>
      </c>
      <c r="K197" s="359"/>
      <c r="L197" s="360"/>
      <c r="M197" s="360"/>
      <c r="N197" s="361"/>
      <c r="O197" s="359">
        <f>P197+Q197+R197</f>
        <v>575</v>
      </c>
      <c r="P197" s="360">
        <v>270.2</v>
      </c>
      <c r="Q197" s="360">
        <v>189.8</v>
      </c>
      <c r="R197" s="360">
        <v>115</v>
      </c>
      <c r="S197" s="359"/>
      <c r="T197" s="360"/>
      <c r="U197" s="360"/>
      <c r="V197" s="360"/>
      <c r="W197" s="359"/>
      <c r="X197" s="360"/>
      <c r="Y197" s="360"/>
      <c r="Z197" s="360"/>
    </row>
    <row r="198" spans="1:26" ht="15.75">
      <c r="A198" s="76" t="s">
        <v>28</v>
      </c>
      <c r="B198" s="229" t="s">
        <v>10</v>
      </c>
      <c r="C198" s="357">
        <f>D198+E198+F198</f>
        <v>3000</v>
      </c>
      <c r="D198" s="357">
        <f t="shared" si="67"/>
        <v>1480</v>
      </c>
      <c r="E198" s="357">
        <f t="shared" si="67"/>
        <v>920</v>
      </c>
      <c r="F198" s="357">
        <f t="shared" si="67"/>
        <v>600</v>
      </c>
      <c r="G198" s="358"/>
      <c r="H198" s="360"/>
      <c r="I198" s="360"/>
      <c r="J198" s="360"/>
      <c r="K198" s="359">
        <f>L198+M198+N198</f>
        <v>700</v>
      </c>
      <c r="L198" s="360">
        <v>399</v>
      </c>
      <c r="M198" s="360">
        <v>161</v>
      </c>
      <c r="N198" s="361">
        <v>140</v>
      </c>
      <c r="O198" s="359">
        <f>P198+Q198+R198</f>
        <v>700</v>
      </c>
      <c r="P198" s="360">
        <v>329</v>
      </c>
      <c r="Q198" s="360">
        <v>231</v>
      </c>
      <c r="R198" s="360">
        <v>140</v>
      </c>
      <c r="S198" s="358">
        <f>T198+U198+V198</f>
        <v>800</v>
      </c>
      <c r="T198" s="360">
        <v>376</v>
      </c>
      <c r="U198" s="360">
        <v>264</v>
      </c>
      <c r="V198" s="360">
        <v>160</v>
      </c>
      <c r="W198" s="358">
        <f>X198+Y198+Z198</f>
        <v>800</v>
      </c>
      <c r="X198" s="360">
        <v>376</v>
      </c>
      <c r="Y198" s="360">
        <v>264</v>
      </c>
      <c r="Z198" s="360">
        <v>160</v>
      </c>
    </row>
    <row r="199" spans="1:26" ht="63.75" thickBot="1">
      <c r="A199" s="77" t="s">
        <v>102</v>
      </c>
      <c r="B199" s="230" t="s">
        <v>178</v>
      </c>
      <c r="C199" s="365">
        <f>D199+E199+F199</f>
        <v>339</v>
      </c>
      <c r="D199" s="365">
        <f t="shared" si="67"/>
        <v>211.5</v>
      </c>
      <c r="E199" s="365">
        <f t="shared" si="67"/>
        <v>65.5</v>
      </c>
      <c r="F199" s="365">
        <f t="shared" si="67"/>
        <v>62</v>
      </c>
      <c r="G199" s="366">
        <f>H199+I199+J199</f>
        <v>109</v>
      </c>
      <c r="H199" s="367">
        <v>85</v>
      </c>
      <c r="I199" s="367">
        <v>8</v>
      </c>
      <c r="J199" s="367">
        <v>16</v>
      </c>
      <c r="K199" s="382"/>
      <c r="L199" s="367"/>
      <c r="M199" s="367"/>
      <c r="N199" s="383"/>
      <c r="O199" s="382">
        <f>P199+Q199+R199</f>
        <v>230</v>
      </c>
      <c r="P199" s="365">
        <v>126.5</v>
      </c>
      <c r="Q199" s="365">
        <v>57.5</v>
      </c>
      <c r="R199" s="365">
        <v>46</v>
      </c>
      <c r="S199" s="382"/>
      <c r="T199" s="367"/>
      <c r="U199" s="367"/>
      <c r="V199" s="367"/>
      <c r="W199" s="382"/>
      <c r="X199" s="367"/>
      <c r="Y199" s="367"/>
      <c r="Z199" s="367"/>
    </row>
    <row r="200" spans="1:26" ht="15.75">
      <c r="A200" s="37" t="s">
        <v>52</v>
      </c>
      <c r="B200" s="233"/>
      <c r="C200" s="362">
        <f>SUM(C195:C199)</f>
        <v>5444.8</v>
      </c>
      <c r="D200" s="350">
        <f>SUM(D195:D199)</f>
        <v>2735</v>
      </c>
      <c r="E200" s="350">
        <f>SUM(E195:E199)</f>
        <v>1632</v>
      </c>
      <c r="F200" s="350">
        <f>SUM(F195:F199)</f>
        <v>1077.8</v>
      </c>
      <c r="G200" s="362">
        <f aca="true" t="shared" si="68" ref="G200:Z200">SUM(G195:G199)</f>
        <v>143.5</v>
      </c>
      <c r="H200" s="350">
        <f t="shared" si="68"/>
        <v>115</v>
      </c>
      <c r="I200" s="350">
        <f t="shared" si="68"/>
        <v>11</v>
      </c>
      <c r="J200" s="350">
        <f t="shared" si="68"/>
        <v>17.5</v>
      </c>
      <c r="K200" s="350">
        <f t="shared" si="68"/>
        <v>1100</v>
      </c>
      <c r="L200" s="350">
        <f t="shared" si="68"/>
        <v>627</v>
      </c>
      <c r="M200" s="350">
        <f t="shared" si="68"/>
        <v>253</v>
      </c>
      <c r="N200" s="350">
        <f t="shared" si="68"/>
        <v>220</v>
      </c>
      <c r="O200" s="350">
        <f t="shared" si="68"/>
        <v>2000</v>
      </c>
      <c r="P200" s="350">
        <f t="shared" si="68"/>
        <v>958.4</v>
      </c>
      <c r="Q200" s="350">
        <f t="shared" si="68"/>
        <v>641.6</v>
      </c>
      <c r="R200" s="350">
        <f t="shared" si="68"/>
        <v>400</v>
      </c>
      <c r="S200" s="350">
        <f t="shared" si="68"/>
        <v>1401.3</v>
      </c>
      <c r="T200" s="350">
        <f t="shared" si="68"/>
        <v>658.6</v>
      </c>
      <c r="U200" s="350">
        <f t="shared" si="68"/>
        <v>462.4</v>
      </c>
      <c r="V200" s="350">
        <f t="shared" si="68"/>
        <v>280.3</v>
      </c>
      <c r="W200" s="350">
        <f t="shared" si="68"/>
        <v>800</v>
      </c>
      <c r="X200" s="350">
        <f t="shared" si="68"/>
        <v>376</v>
      </c>
      <c r="Y200" s="350">
        <f t="shared" si="68"/>
        <v>264</v>
      </c>
      <c r="Z200" s="350">
        <f t="shared" si="68"/>
        <v>160</v>
      </c>
    </row>
    <row r="201" spans="1:26" ht="16.5" thickBot="1">
      <c r="A201" s="68"/>
      <c r="B201" s="260"/>
      <c r="C201" s="397"/>
      <c r="D201" s="397"/>
      <c r="E201" s="397"/>
      <c r="F201" s="397"/>
      <c r="G201" s="392"/>
      <c r="H201" s="392"/>
      <c r="I201" s="392"/>
      <c r="J201" s="392"/>
      <c r="K201" s="392"/>
      <c r="L201" s="392"/>
      <c r="M201" s="392"/>
      <c r="N201" s="392"/>
      <c r="O201" s="392"/>
      <c r="P201" s="392"/>
      <c r="Q201" s="392"/>
      <c r="R201" s="392"/>
      <c r="S201" s="392"/>
      <c r="T201" s="392"/>
      <c r="U201" s="392"/>
      <c r="V201" s="392"/>
      <c r="W201" s="392"/>
      <c r="X201" s="392"/>
      <c r="Y201" s="392"/>
      <c r="Z201" s="392"/>
    </row>
    <row r="202" spans="1:26" ht="16.5" thickBot="1">
      <c r="A202" s="354" t="s">
        <v>77</v>
      </c>
      <c r="B202" s="253"/>
      <c r="C202" s="375">
        <f>C200+C192+C186</f>
        <v>11665</v>
      </c>
      <c r="D202" s="375">
        <f>D200+D192+D186</f>
        <v>6646.6</v>
      </c>
      <c r="E202" s="375">
        <f>E200+E192+E186</f>
        <v>2930.5</v>
      </c>
      <c r="F202" s="375">
        <f>F200+F192+F186</f>
        <v>2087.8999999999996</v>
      </c>
      <c r="G202" s="375">
        <f aca="true" t="shared" si="69" ref="G202:Z202">G200+G192+G186</f>
        <v>1688.2</v>
      </c>
      <c r="H202" s="375">
        <f t="shared" si="69"/>
        <v>1451.9</v>
      </c>
      <c r="I202" s="375">
        <f t="shared" si="69"/>
        <v>143.8</v>
      </c>
      <c r="J202" s="375">
        <f t="shared" si="69"/>
        <v>92.5</v>
      </c>
      <c r="K202" s="375">
        <f t="shared" si="69"/>
        <v>1900</v>
      </c>
      <c r="L202" s="375">
        <f t="shared" si="69"/>
        <v>1158.2</v>
      </c>
      <c r="M202" s="375">
        <f t="shared" si="69"/>
        <v>361.8</v>
      </c>
      <c r="N202" s="375">
        <f t="shared" si="69"/>
        <v>380</v>
      </c>
      <c r="O202" s="375">
        <f t="shared" si="69"/>
        <v>3652.2</v>
      </c>
      <c r="P202" s="375">
        <f t="shared" si="69"/>
        <v>1843.1</v>
      </c>
      <c r="Q202" s="375">
        <f t="shared" si="69"/>
        <v>1078.7</v>
      </c>
      <c r="R202" s="375">
        <f t="shared" si="69"/>
        <v>730.4</v>
      </c>
      <c r="S202" s="375">
        <f t="shared" si="69"/>
        <v>2824.6000000000004</v>
      </c>
      <c r="T202" s="375">
        <f t="shared" si="69"/>
        <v>1409.3999999999999</v>
      </c>
      <c r="U202" s="375">
        <f t="shared" si="69"/>
        <v>850.2</v>
      </c>
      <c r="V202" s="375">
        <f t="shared" si="69"/>
        <v>565</v>
      </c>
      <c r="W202" s="375">
        <f t="shared" si="69"/>
        <v>1600</v>
      </c>
      <c r="X202" s="375">
        <f t="shared" si="69"/>
        <v>784</v>
      </c>
      <c r="Y202" s="375">
        <f t="shared" si="69"/>
        <v>496</v>
      </c>
      <c r="Z202" s="375">
        <f t="shared" si="69"/>
        <v>320</v>
      </c>
    </row>
    <row r="203" spans="1:26" ht="15.75">
      <c r="A203" s="346"/>
      <c r="B203" s="267"/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  <c r="R203" s="386"/>
      <c r="S203" s="386"/>
      <c r="T203" s="386"/>
      <c r="U203" s="386"/>
      <c r="V203" s="386"/>
      <c r="W203" s="386"/>
      <c r="X203" s="386"/>
      <c r="Y203" s="386"/>
      <c r="Z203" s="386"/>
    </row>
    <row r="204" spans="1:26" ht="16.5" thickBot="1">
      <c r="A204" s="28" t="s">
        <v>5</v>
      </c>
      <c r="B204" s="236"/>
      <c r="C204" s="374"/>
      <c r="D204" s="374"/>
      <c r="E204" s="374"/>
      <c r="F204" s="374"/>
      <c r="G204" s="371"/>
      <c r="H204" s="374"/>
      <c r="I204" s="374"/>
      <c r="J204" s="374"/>
      <c r="K204" s="374"/>
      <c r="L204" s="374"/>
      <c r="M204" s="374"/>
      <c r="N204" s="374"/>
      <c r="O204" s="374"/>
      <c r="P204" s="374"/>
      <c r="Q204" s="374"/>
      <c r="R204" s="374"/>
      <c r="S204" s="374"/>
      <c r="T204" s="374"/>
      <c r="U204" s="374"/>
      <c r="V204" s="374"/>
      <c r="W204" s="374"/>
      <c r="X204" s="374"/>
      <c r="Y204" s="374"/>
      <c r="Z204" s="374"/>
    </row>
    <row r="205" spans="1:26" ht="16.5" thickBot="1">
      <c r="A205" s="78" t="s">
        <v>65</v>
      </c>
      <c r="B205" s="253"/>
      <c r="C205" s="375">
        <f>C221+C253+C299</f>
        <v>58434</v>
      </c>
      <c r="D205" s="375">
        <f>D221+D253+D299</f>
        <v>30965</v>
      </c>
      <c r="E205" s="375">
        <f>E221+E253+E299</f>
        <v>15366</v>
      </c>
      <c r="F205" s="375">
        <f>F221+F253+F299</f>
        <v>12103</v>
      </c>
      <c r="G205" s="375">
        <f aca="true" t="shared" si="70" ref="G205:Z205">G221+G253+G299</f>
        <v>5204.499999999999</v>
      </c>
      <c r="H205" s="375">
        <f t="shared" si="70"/>
        <v>3308.9999999999995</v>
      </c>
      <c r="I205" s="375">
        <f t="shared" si="70"/>
        <v>438.5</v>
      </c>
      <c r="J205" s="375">
        <f t="shared" si="70"/>
        <v>1457</v>
      </c>
      <c r="K205" s="375">
        <f t="shared" si="70"/>
        <v>13301.199999999999</v>
      </c>
      <c r="L205" s="375">
        <f t="shared" si="70"/>
        <v>7971.299999999999</v>
      </c>
      <c r="M205" s="375">
        <f t="shared" si="70"/>
        <v>2669.6</v>
      </c>
      <c r="N205" s="375">
        <f t="shared" si="70"/>
        <v>2660.3</v>
      </c>
      <c r="O205" s="375">
        <f t="shared" si="70"/>
        <v>14653.099999999999</v>
      </c>
      <c r="P205" s="375">
        <f t="shared" si="70"/>
        <v>7254.5</v>
      </c>
      <c r="Q205" s="375">
        <f t="shared" si="70"/>
        <v>4467.900000000001</v>
      </c>
      <c r="R205" s="375">
        <f t="shared" si="70"/>
        <v>2930.7</v>
      </c>
      <c r="S205" s="375">
        <f>S221+S253+S299</f>
        <v>13993.2</v>
      </c>
      <c r="T205" s="375">
        <f t="shared" si="70"/>
        <v>6878.3</v>
      </c>
      <c r="U205" s="375">
        <f t="shared" si="70"/>
        <v>4316.3</v>
      </c>
      <c r="V205" s="375">
        <f t="shared" si="70"/>
        <v>2798.6000000000004</v>
      </c>
      <c r="W205" s="375">
        <f t="shared" si="70"/>
        <v>11282</v>
      </c>
      <c r="X205" s="375">
        <f t="shared" si="70"/>
        <v>5551.9</v>
      </c>
      <c r="Y205" s="375">
        <f t="shared" si="70"/>
        <v>3473.7000000000003</v>
      </c>
      <c r="Z205" s="375">
        <f t="shared" si="70"/>
        <v>2256.4</v>
      </c>
    </row>
    <row r="206" spans="1:26" ht="15.75">
      <c r="A206" s="65" t="s">
        <v>64</v>
      </c>
      <c r="B206" s="268"/>
      <c r="C206" s="362"/>
      <c r="D206" s="362"/>
      <c r="E206" s="362"/>
      <c r="F206" s="362"/>
      <c r="G206" s="362"/>
      <c r="H206" s="362"/>
      <c r="I206" s="362"/>
      <c r="J206" s="362"/>
      <c r="K206" s="359"/>
      <c r="L206" s="359"/>
      <c r="M206" s="359"/>
      <c r="N206" s="391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</row>
    <row r="207" spans="1:102" ht="15.75">
      <c r="A207" s="79" t="s">
        <v>63</v>
      </c>
      <c r="B207" s="234"/>
      <c r="C207" s="371"/>
      <c r="D207" s="371"/>
      <c r="E207" s="371"/>
      <c r="F207" s="371"/>
      <c r="G207" s="371"/>
      <c r="H207" s="371"/>
      <c r="I207" s="371"/>
      <c r="J207" s="371"/>
      <c r="K207" s="359"/>
      <c r="L207" s="360"/>
      <c r="M207" s="360"/>
      <c r="N207" s="361"/>
      <c r="O207" s="359"/>
      <c r="P207" s="360"/>
      <c r="Q207" s="360"/>
      <c r="R207" s="360"/>
      <c r="S207" s="359"/>
      <c r="T207" s="360"/>
      <c r="U207" s="360"/>
      <c r="V207" s="360"/>
      <c r="W207" s="359"/>
      <c r="X207" s="360"/>
      <c r="Y207" s="360"/>
      <c r="Z207" s="360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</row>
    <row r="208" spans="1:26" ht="15.75">
      <c r="A208" s="67" t="s">
        <v>59</v>
      </c>
      <c r="B208" s="250"/>
      <c r="C208" s="381"/>
      <c r="D208" s="381"/>
      <c r="E208" s="381"/>
      <c r="F208" s="381"/>
      <c r="G208" s="381"/>
      <c r="H208" s="381"/>
      <c r="I208" s="381"/>
      <c r="J208" s="381"/>
      <c r="K208" s="358"/>
      <c r="L208" s="357"/>
      <c r="M208" s="357"/>
      <c r="N208" s="364"/>
      <c r="O208" s="358"/>
      <c r="P208" s="357"/>
      <c r="Q208" s="357"/>
      <c r="R208" s="357"/>
      <c r="S208" s="358"/>
      <c r="T208" s="357"/>
      <c r="U208" s="357"/>
      <c r="V208" s="357"/>
      <c r="W208" s="358"/>
      <c r="X208" s="357"/>
      <c r="Y208" s="357"/>
      <c r="Z208" s="357"/>
    </row>
    <row r="209" spans="1:26" ht="26.25">
      <c r="A209" s="80" t="s">
        <v>7</v>
      </c>
      <c r="B209" s="233" t="s">
        <v>187</v>
      </c>
      <c r="C209" s="357">
        <f aca="true" t="shared" si="71" ref="C209:C220">D209+E209+F209</f>
        <v>900</v>
      </c>
      <c r="D209" s="357">
        <f aca="true" t="shared" si="72" ref="D209:D220">H209+L209+P209+T209+X209</f>
        <v>453</v>
      </c>
      <c r="E209" s="357">
        <f aca="true" t="shared" si="73" ref="E209:E220">I209+M209+Q209+U209+Y209</f>
        <v>267</v>
      </c>
      <c r="F209" s="357">
        <f aca="true" t="shared" si="74" ref="F209:F220">J209+N209+R209+V209+Z209</f>
        <v>180</v>
      </c>
      <c r="G209" s="362"/>
      <c r="H209" s="370"/>
      <c r="I209" s="370"/>
      <c r="J209" s="370"/>
      <c r="K209" s="359">
        <f>L209+M209+N209</f>
        <v>300</v>
      </c>
      <c r="L209" s="360">
        <v>171</v>
      </c>
      <c r="M209" s="360">
        <v>69</v>
      </c>
      <c r="N209" s="361">
        <v>60</v>
      </c>
      <c r="O209" s="359">
        <f>P209+Q209+R209</f>
        <v>300</v>
      </c>
      <c r="P209" s="360">
        <v>141</v>
      </c>
      <c r="Q209" s="360">
        <v>99</v>
      </c>
      <c r="R209" s="360">
        <v>60</v>
      </c>
      <c r="S209" s="358"/>
      <c r="T209" s="357"/>
      <c r="U209" s="357"/>
      <c r="V209" s="357"/>
      <c r="W209" s="358">
        <f>X209+Y209+Z209</f>
        <v>300</v>
      </c>
      <c r="X209" s="360">
        <v>141</v>
      </c>
      <c r="Y209" s="360">
        <v>99</v>
      </c>
      <c r="Z209" s="360">
        <v>60</v>
      </c>
    </row>
    <row r="210" spans="1:26" ht="15.75">
      <c r="A210" s="76" t="s">
        <v>13</v>
      </c>
      <c r="B210" s="229" t="s">
        <v>169</v>
      </c>
      <c r="C210" s="357">
        <f t="shared" si="71"/>
        <v>1922.2</v>
      </c>
      <c r="D210" s="357">
        <f t="shared" si="72"/>
        <v>1004</v>
      </c>
      <c r="E210" s="357">
        <f t="shared" si="73"/>
        <v>498.2</v>
      </c>
      <c r="F210" s="357">
        <f t="shared" si="74"/>
        <v>420</v>
      </c>
      <c r="G210" s="358">
        <f>H210+I210+J210</f>
        <v>322.2</v>
      </c>
      <c r="H210" s="360">
        <v>202</v>
      </c>
      <c r="I210" s="360">
        <v>20.2</v>
      </c>
      <c r="J210" s="360">
        <v>100</v>
      </c>
      <c r="K210" s="359">
        <f>L210+M210+N210</f>
        <v>500</v>
      </c>
      <c r="L210" s="360">
        <v>285</v>
      </c>
      <c r="M210" s="360">
        <v>115</v>
      </c>
      <c r="N210" s="361">
        <v>100</v>
      </c>
      <c r="O210" s="359">
        <f>P210+Q210+R210</f>
        <v>400</v>
      </c>
      <c r="P210" s="360">
        <v>188</v>
      </c>
      <c r="Q210" s="360">
        <v>132</v>
      </c>
      <c r="R210" s="360">
        <v>80</v>
      </c>
      <c r="S210" s="358">
        <f>T210+U210+V210</f>
        <v>350</v>
      </c>
      <c r="T210" s="360">
        <v>164.5</v>
      </c>
      <c r="U210" s="360">
        <v>115.5</v>
      </c>
      <c r="V210" s="360">
        <v>70</v>
      </c>
      <c r="W210" s="358">
        <f>X210+Y210+Z210</f>
        <v>350</v>
      </c>
      <c r="X210" s="360">
        <v>164.5</v>
      </c>
      <c r="Y210" s="360">
        <v>115.5</v>
      </c>
      <c r="Z210" s="360">
        <v>70</v>
      </c>
    </row>
    <row r="211" spans="1:26" ht="15.75">
      <c r="A211" s="76" t="s">
        <v>14</v>
      </c>
      <c r="B211" s="229">
        <v>2011</v>
      </c>
      <c r="C211" s="357">
        <f t="shared" si="71"/>
        <v>158</v>
      </c>
      <c r="D211" s="357">
        <f t="shared" si="72"/>
        <v>90.1</v>
      </c>
      <c r="E211" s="357">
        <f t="shared" si="73"/>
        <v>36.3</v>
      </c>
      <c r="F211" s="357">
        <f t="shared" si="74"/>
        <v>31.6</v>
      </c>
      <c r="G211" s="358"/>
      <c r="H211" s="360"/>
      <c r="I211" s="360"/>
      <c r="J211" s="360"/>
      <c r="K211" s="359">
        <f>L211+M211+N211</f>
        <v>158</v>
      </c>
      <c r="L211" s="360">
        <v>90.1</v>
      </c>
      <c r="M211" s="360">
        <v>36.3</v>
      </c>
      <c r="N211" s="361">
        <v>31.6</v>
      </c>
      <c r="O211" s="359"/>
      <c r="P211" s="360"/>
      <c r="Q211" s="360"/>
      <c r="R211" s="360"/>
      <c r="S211" s="359"/>
      <c r="T211" s="360"/>
      <c r="U211" s="360"/>
      <c r="V211" s="360"/>
      <c r="W211" s="359"/>
      <c r="X211" s="360"/>
      <c r="Y211" s="360"/>
      <c r="Z211" s="360"/>
    </row>
    <row r="212" spans="1:26" ht="15.75">
      <c r="A212" s="76" t="s">
        <v>16</v>
      </c>
      <c r="B212" s="229" t="s">
        <v>173</v>
      </c>
      <c r="C212" s="357">
        <f t="shared" si="71"/>
        <v>729</v>
      </c>
      <c r="D212" s="357">
        <f t="shared" si="72"/>
        <v>427.09999999999997</v>
      </c>
      <c r="E212" s="357">
        <f t="shared" si="73"/>
        <v>178.60000000000002</v>
      </c>
      <c r="F212" s="357">
        <f t="shared" si="74"/>
        <v>123.3</v>
      </c>
      <c r="G212" s="358">
        <f>H212+I212+J212</f>
        <v>112.60000000000001</v>
      </c>
      <c r="H212" s="360">
        <v>102.4</v>
      </c>
      <c r="I212" s="360">
        <v>10.2</v>
      </c>
      <c r="J212" s="360"/>
      <c r="K212" s="359">
        <f>L212+M212+N212</f>
        <v>350</v>
      </c>
      <c r="L212" s="360">
        <v>199.5</v>
      </c>
      <c r="M212" s="360">
        <v>80.5</v>
      </c>
      <c r="N212" s="361">
        <v>70</v>
      </c>
      <c r="O212" s="359">
        <f>P212+Q212+R212</f>
        <v>266.40000000000003</v>
      </c>
      <c r="P212" s="360">
        <v>125.2</v>
      </c>
      <c r="Q212" s="360">
        <v>87.9</v>
      </c>
      <c r="R212" s="360">
        <v>53.3</v>
      </c>
      <c r="S212" s="359"/>
      <c r="T212" s="360"/>
      <c r="U212" s="360"/>
      <c r="V212" s="360"/>
      <c r="W212" s="359"/>
      <c r="X212" s="360"/>
      <c r="Y212" s="360"/>
      <c r="Z212" s="360"/>
    </row>
    <row r="213" spans="1:26" ht="15.75">
      <c r="A213" s="76" t="s">
        <v>21</v>
      </c>
      <c r="B213" s="229">
        <v>2013</v>
      </c>
      <c r="C213" s="357">
        <f t="shared" si="71"/>
        <v>403</v>
      </c>
      <c r="D213" s="357">
        <f t="shared" si="72"/>
        <v>189.4</v>
      </c>
      <c r="E213" s="357">
        <f t="shared" si="73"/>
        <v>133</v>
      </c>
      <c r="F213" s="357">
        <f t="shared" si="74"/>
        <v>80.6</v>
      </c>
      <c r="G213" s="359"/>
      <c r="H213" s="360"/>
      <c r="I213" s="360"/>
      <c r="J213" s="360"/>
      <c r="K213" s="358"/>
      <c r="L213" s="357"/>
      <c r="M213" s="357"/>
      <c r="N213" s="364"/>
      <c r="O213" s="358"/>
      <c r="P213" s="357"/>
      <c r="Q213" s="357"/>
      <c r="R213" s="357"/>
      <c r="S213" s="358">
        <f>T213+U213+V213</f>
        <v>403</v>
      </c>
      <c r="T213" s="360">
        <v>189.4</v>
      </c>
      <c r="U213" s="360">
        <v>133</v>
      </c>
      <c r="V213" s="360">
        <v>80.6</v>
      </c>
      <c r="W213" s="358"/>
      <c r="X213" s="357"/>
      <c r="Y213" s="357"/>
      <c r="Z213" s="357"/>
    </row>
    <row r="214" spans="1:26" ht="15.75">
      <c r="A214" s="76" t="s">
        <v>103</v>
      </c>
      <c r="B214" s="229">
        <v>2013</v>
      </c>
      <c r="C214" s="357">
        <f t="shared" si="71"/>
        <v>280</v>
      </c>
      <c r="D214" s="357">
        <f t="shared" si="72"/>
        <v>131.6</v>
      </c>
      <c r="E214" s="357">
        <f t="shared" si="73"/>
        <v>92.4</v>
      </c>
      <c r="F214" s="357">
        <f t="shared" si="74"/>
        <v>56</v>
      </c>
      <c r="G214" s="359"/>
      <c r="H214" s="360"/>
      <c r="I214" s="360"/>
      <c r="J214" s="360"/>
      <c r="K214" s="358"/>
      <c r="L214" s="357"/>
      <c r="M214" s="357"/>
      <c r="N214" s="364"/>
      <c r="O214" s="358"/>
      <c r="P214" s="357"/>
      <c r="Q214" s="357"/>
      <c r="R214" s="357"/>
      <c r="S214" s="358">
        <f>T214+U214+V214</f>
        <v>280</v>
      </c>
      <c r="T214" s="360">
        <v>131.6</v>
      </c>
      <c r="U214" s="360">
        <v>92.4</v>
      </c>
      <c r="V214" s="360">
        <v>56</v>
      </c>
      <c r="W214" s="358"/>
      <c r="X214" s="357"/>
      <c r="Y214" s="357"/>
      <c r="Z214" s="357"/>
    </row>
    <row r="215" spans="1:26" ht="15.75">
      <c r="A215" s="76" t="s">
        <v>32</v>
      </c>
      <c r="B215" s="229" t="s">
        <v>189</v>
      </c>
      <c r="C215" s="357">
        <f t="shared" si="71"/>
        <v>600</v>
      </c>
      <c r="D215" s="357">
        <f t="shared" si="72"/>
        <v>282</v>
      </c>
      <c r="E215" s="357">
        <f t="shared" si="73"/>
        <v>198</v>
      </c>
      <c r="F215" s="357">
        <f t="shared" si="74"/>
        <v>120</v>
      </c>
      <c r="G215" s="359"/>
      <c r="H215" s="360"/>
      <c r="I215" s="360"/>
      <c r="J215" s="360"/>
      <c r="K215" s="359"/>
      <c r="L215" s="360"/>
      <c r="M215" s="360"/>
      <c r="N215" s="361"/>
      <c r="O215" s="359">
        <f>P215+Q215+R215</f>
        <v>300</v>
      </c>
      <c r="P215" s="360">
        <v>141</v>
      </c>
      <c r="Q215" s="360">
        <v>99</v>
      </c>
      <c r="R215" s="360">
        <v>60</v>
      </c>
      <c r="S215" s="359"/>
      <c r="T215" s="360"/>
      <c r="U215" s="360"/>
      <c r="V215" s="360"/>
      <c r="W215" s="358">
        <f>X215+Y215+Z215</f>
        <v>300</v>
      </c>
      <c r="X215" s="360">
        <v>141</v>
      </c>
      <c r="Y215" s="360">
        <v>99</v>
      </c>
      <c r="Z215" s="360">
        <v>60</v>
      </c>
    </row>
    <row r="216" spans="1:26" ht="15.75">
      <c r="A216" s="76" t="s">
        <v>33</v>
      </c>
      <c r="B216" s="229" t="s">
        <v>183</v>
      </c>
      <c r="C216" s="357">
        <f t="shared" si="71"/>
        <v>334.79999999999995</v>
      </c>
      <c r="D216" s="357">
        <f t="shared" si="72"/>
        <v>170</v>
      </c>
      <c r="E216" s="357">
        <f t="shared" si="73"/>
        <v>101.9</v>
      </c>
      <c r="F216" s="357">
        <f t="shared" si="74"/>
        <v>62.9</v>
      </c>
      <c r="G216" s="358">
        <f>H216+I216+J216</f>
        <v>34.8</v>
      </c>
      <c r="H216" s="360">
        <v>29</v>
      </c>
      <c r="I216" s="360">
        <v>2.9</v>
      </c>
      <c r="J216" s="360">
        <v>2.9</v>
      </c>
      <c r="K216" s="359"/>
      <c r="L216" s="360"/>
      <c r="M216" s="360"/>
      <c r="N216" s="361"/>
      <c r="O216" s="359"/>
      <c r="P216" s="360"/>
      <c r="Q216" s="360"/>
      <c r="R216" s="360"/>
      <c r="S216" s="358">
        <f>T216+U216+V216</f>
        <v>300</v>
      </c>
      <c r="T216" s="360">
        <v>141</v>
      </c>
      <c r="U216" s="360">
        <v>99</v>
      </c>
      <c r="V216" s="360">
        <v>60</v>
      </c>
      <c r="W216" s="359"/>
      <c r="X216" s="360"/>
      <c r="Y216" s="360"/>
      <c r="Z216" s="360"/>
    </row>
    <row r="217" spans="1:26" ht="15.75">
      <c r="A217" s="76" t="s">
        <v>35</v>
      </c>
      <c r="B217" s="229">
        <v>2011</v>
      </c>
      <c r="C217" s="357">
        <f t="shared" si="71"/>
        <v>170</v>
      </c>
      <c r="D217" s="357">
        <f t="shared" si="72"/>
        <v>96.9</v>
      </c>
      <c r="E217" s="357">
        <f t="shared" si="73"/>
        <v>39.1</v>
      </c>
      <c r="F217" s="357">
        <f t="shared" si="74"/>
        <v>34</v>
      </c>
      <c r="G217" s="359"/>
      <c r="H217" s="360"/>
      <c r="I217" s="360"/>
      <c r="J217" s="360"/>
      <c r="K217" s="359">
        <f>L217+M217+N217</f>
        <v>170</v>
      </c>
      <c r="L217" s="360">
        <v>96.9</v>
      </c>
      <c r="M217" s="360">
        <v>39.1</v>
      </c>
      <c r="N217" s="361">
        <v>34</v>
      </c>
      <c r="O217" s="359"/>
      <c r="P217" s="360"/>
      <c r="Q217" s="360"/>
      <c r="R217" s="360"/>
      <c r="S217" s="359"/>
      <c r="T217" s="360"/>
      <c r="U217" s="360"/>
      <c r="V217" s="360"/>
      <c r="W217" s="359"/>
      <c r="X217" s="360"/>
      <c r="Y217" s="360"/>
      <c r="Z217" s="360"/>
    </row>
    <row r="218" spans="1:26" ht="15.75">
      <c r="A218" s="81" t="s">
        <v>8</v>
      </c>
      <c r="B218" s="229">
        <v>2012</v>
      </c>
      <c r="C218" s="357">
        <f>D218+E218+F218</f>
        <v>110</v>
      </c>
      <c r="D218" s="357">
        <f>H218+L218+P218+T218+X218</f>
        <v>51.7</v>
      </c>
      <c r="E218" s="357">
        <f>I218+M218+Q218+U218+Y218</f>
        <v>36.3</v>
      </c>
      <c r="F218" s="357">
        <f>J218+N218+R218+V218+Z218</f>
        <v>22</v>
      </c>
      <c r="G218" s="359"/>
      <c r="H218" s="360"/>
      <c r="I218" s="360"/>
      <c r="J218" s="360"/>
      <c r="K218" s="359"/>
      <c r="L218" s="360"/>
      <c r="M218" s="360"/>
      <c r="N218" s="361"/>
      <c r="O218" s="358">
        <v>110</v>
      </c>
      <c r="P218" s="360">
        <v>51.7</v>
      </c>
      <c r="Q218" s="360">
        <v>36.3</v>
      </c>
      <c r="R218" s="360">
        <v>22</v>
      </c>
      <c r="S218" s="359"/>
      <c r="T218" s="360"/>
      <c r="U218" s="360"/>
      <c r="V218" s="360"/>
      <c r="W218" s="359"/>
      <c r="X218" s="360"/>
      <c r="Y218" s="360"/>
      <c r="Z218" s="360"/>
    </row>
    <row r="219" spans="1:26" ht="15.75">
      <c r="A219" s="76" t="s">
        <v>42</v>
      </c>
      <c r="B219" s="229">
        <v>2011</v>
      </c>
      <c r="C219" s="357">
        <f t="shared" si="71"/>
        <v>380.9</v>
      </c>
      <c r="D219" s="357">
        <f t="shared" si="72"/>
        <v>252.9</v>
      </c>
      <c r="E219" s="357">
        <f t="shared" si="73"/>
        <v>51.8</v>
      </c>
      <c r="F219" s="357">
        <f t="shared" si="74"/>
        <v>76.2</v>
      </c>
      <c r="G219" s="359"/>
      <c r="H219" s="360"/>
      <c r="I219" s="360"/>
      <c r="J219" s="360"/>
      <c r="K219" s="359">
        <f>L219+M219+N219</f>
        <v>380.9</v>
      </c>
      <c r="L219" s="360">
        <v>252.9</v>
      </c>
      <c r="M219" s="360">
        <v>51.8</v>
      </c>
      <c r="N219" s="361">
        <v>76.2</v>
      </c>
      <c r="O219" s="359"/>
      <c r="P219" s="360"/>
      <c r="Q219" s="360"/>
      <c r="R219" s="360"/>
      <c r="S219" s="359"/>
      <c r="T219" s="360"/>
      <c r="U219" s="360"/>
      <c r="V219" s="360"/>
      <c r="W219" s="359"/>
      <c r="X219" s="360"/>
      <c r="Y219" s="360"/>
      <c r="Z219" s="360"/>
    </row>
    <row r="220" spans="1:26" ht="16.5" thickBot="1">
      <c r="A220" s="77" t="s">
        <v>105</v>
      </c>
      <c r="B220" s="230">
        <v>2010</v>
      </c>
      <c r="C220" s="357">
        <f t="shared" si="71"/>
        <v>86.6</v>
      </c>
      <c r="D220" s="357">
        <f t="shared" si="72"/>
        <v>82.6</v>
      </c>
      <c r="E220" s="357">
        <f t="shared" si="73"/>
        <v>4</v>
      </c>
      <c r="F220" s="357">
        <f t="shared" si="74"/>
        <v>0</v>
      </c>
      <c r="G220" s="366">
        <f>H220+I220+J220</f>
        <v>86.6</v>
      </c>
      <c r="H220" s="367">
        <v>82.6</v>
      </c>
      <c r="I220" s="367">
        <v>4</v>
      </c>
      <c r="J220" s="367"/>
      <c r="K220" s="359"/>
      <c r="L220" s="360"/>
      <c r="M220" s="360"/>
      <c r="N220" s="361"/>
      <c r="O220" s="359"/>
      <c r="P220" s="360"/>
      <c r="Q220" s="360"/>
      <c r="R220" s="360"/>
      <c r="S220" s="359"/>
      <c r="T220" s="360"/>
      <c r="U220" s="360"/>
      <c r="V220" s="360"/>
      <c r="W220" s="359"/>
      <c r="X220" s="360"/>
      <c r="Y220" s="360"/>
      <c r="Z220" s="360"/>
    </row>
    <row r="221" spans="1:26" ht="32.25" thickBot="1">
      <c r="A221" s="82" t="s">
        <v>62</v>
      </c>
      <c r="B221" s="237"/>
      <c r="C221" s="375">
        <f>SUM(C209:C220)</f>
        <v>6074.5</v>
      </c>
      <c r="D221" s="375">
        <f>SUM(D209:D220)</f>
        <v>3231.2999999999997</v>
      </c>
      <c r="E221" s="375">
        <f>SUM(E209:E220)</f>
        <v>1636.6</v>
      </c>
      <c r="F221" s="375">
        <f>SUM(F209:F220)</f>
        <v>1206.6000000000001</v>
      </c>
      <c r="G221" s="375">
        <f aca="true" t="shared" si="75" ref="G221:Z221">SUM(G209:G220)</f>
        <v>556.2</v>
      </c>
      <c r="H221" s="375">
        <f>SUM(H209:H220)</f>
        <v>416</v>
      </c>
      <c r="I221" s="375">
        <f t="shared" si="75"/>
        <v>37.3</v>
      </c>
      <c r="J221" s="375">
        <f t="shared" si="75"/>
        <v>102.9</v>
      </c>
      <c r="K221" s="375">
        <f t="shared" si="75"/>
        <v>1858.9</v>
      </c>
      <c r="L221" s="375">
        <f t="shared" si="75"/>
        <v>1095.4</v>
      </c>
      <c r="M221" s="375">
        <f t="shared" si="75"/>
        <v>391.70000000000005</v>
      </c>
      <c r="N221" s="375">
        <f t="shared" si="75"/>
        <v>371.8</v>
      </c>
      <c r="O221" s="375">
        <f t="shared" si="75"/>
        <v>1376.4</v>
      </c>
      <c r="P221" s="375">
        <f t="shared" si="75"/>
        <v>646.9000000000001</v>
      </c>
      <c r="Q221" s="375">
        <f t="shared" si="75"/>
        <v>454.2</v>
      </c>
      <c r="R221" s="375">
        <f t="shared" si="75"/>
        <v>275.3</v>
      </c>
      <c r="S221" s="375">
        <f>SUM(S209:S220)</f>
        <v>1333</v>
      </c>
      <c r="T221" s="375">
        <f t="shared" si="75"/>
        <v>626.5</v>
      </c>
      <c r="U221" s="375">
        <f t="shared" si="75"/>
        <v>439.9</v>
      </c>
      <c r="V221" s="375">
        <f t="shared" si="75"/>
        <v>266.6</v>
      </c>
      <c r="W221" s="375">
        <f t="shared" si="75"/>
        <v>950</v>
      </c>
      <c r="X221" s="375">
        <f t="shared" si="75"/>
        <v>446.5</v>
      </c>
      <c r="Y221" s="375">
        <f t="shared" si="75"/>
        <v>313.5</v>
      </c>
      <c r="Z221" s="375">
        <f t="shared" si="75"/>
        <v>190</v>
      </c>
    </row>
    <row r="222" spans="1:26" ht="15.75">
      <c r="A222" s="347"/>
      <c r="B222" s="267"/>
      <c r="C222" s="386"/>
      <c r="D222" s="386"/>
      <c r="E222" s="386"/>
      <c r="F222" s="386"/>
      <c r="G222" s="394"/>
      <c r="H222" s="394"/>
      <c r="I222" s="394"/>
      <c r="J222" s="394"/>
      <c r="K222" s="358"/>
      <c r="L222" s="357"/>
      <c r="M222" s="357"/>
      <c r="N222" s="364"/>
      <c r="O222" s="358"/>
      <c r="P222" s="357"/>
      <c r="Q222" s="357"/>
      <c r="R222" s="357"/>
      <c r="S222" s="358"/>
      <c r="T222" s="357"/>
      <c r="U222" s="357"/>
      <c r="V222" s="357"/>
      <c r="W222" s="358"/>
      <c r="X222" s="357"/>
      <c r="Y222" s="357"/>
      <c r="Z222" s="357"/>
    </row>
    <row r="223" spans="1:26" ht="15.75">
      <c r="A223" s="79" t="s">
        <v>61</v>
      </c>
      <c r="B223" s="269"/>
      <c r="C223" s="402"/>
      <c r="D223" s="402"/>
      <c r="E223" s="402"/>
      <c r="F223" s="402"/>
      <c r="G223" s="403"/>
      <c r="H223" s="403"/>
      <c r="I223" s="403"/>
      <c r="J223" s="403"/>
      <c r="K223" s="358"/>
      <c r="L223" s="357"/>
      <c r="M223" s="357"/>
      <c r="N223" s="364"/>
      <c r="O223" s="358"/>
      <c r="P223" s="357"/>
      <c r="Q223" s="357"/>
      <c r="R223" s="357"/>
      <c r="S223" s="358"/>
      <c r="T223" s="357"/>
      <c r="U223" s="357"/>
      <c r="V223" s="357"/>
      <c r="W223" s="358"/>
      <c r="X223" s="357"/>
      <c r="Y223" s="357"/>
      <c r="Z223" s="357"/>
    </row>
    <row r="224" spans="1:26" ht="15.75">
      <c r="A224" s="67" t="s">
        <v>58</v>
      </c>
      <c r="B224" s="250"/>
      <c r="C224" s="381"/>
      <c r="D224" s="381"/>
      <c r="E224" s="381"/>
      <c r="F224" s="381"/>
      <c r="G224" s="381"/>
      <c r="H224" s="381"/>
      <c r="I224" s="381"/>
      <c r="J224" s="381"/>
      <c r="K224" s="358"/>
      <c r="L224" s="357"/>
      <c r="M224" s="357"/>
      <c r="N224" s="364"/>
      <c r="O224" s="358"/>
      <c r="P224" s="357"/>
      <c r="Q224" s="357"/>
      <c r="R224" s="357"/>
      <c r="S224" s="358"/>
      <c r="T224" s="357"/>
      <c r="U224" s="357"/>
      <c r="V224" s="357"/>
      <c r="W224" s="358"/>
      <c r="X224" s="357"/>
      <c r="Y224" s="357"/>
      <c r="Z224" s="357"/>
    </row>
    <row r="225" spans="1:26" ht="15.75">
      <c r="A225" s="25" t="s">
        <v>34</v>
      </c>
      <c r="B225" s="233" t="s">
        <v>10</v>
      </c>
      <c r="C225" s="357">
        <f>D225+E225+F225</f>
        <v>1730</v>
      </c>
      <c r="D225" s="357">
        <f aca="true" t="shared" si="76" ref="D225:F228">H225+L225+P225+T225+X225</f>
        <v>853.1</v>
      </c>
      <c r="E225" s="357">
        <f t="shared" si="76"/>
        <v>530.9</v>
      </c>
      <c r="F225" s="357">
        <f t="shared" si="76"/>
        <v>346</v>
      </c>
      <c r="G225" s="369"/>
      <c r="H225" s="370"/>
      <c r="I225" s="370"/>
      <c r="J225" s="370"/>
      <c r="K225" s="359">
        <f>L225+M225+N225</f>
        <v>400</v>
      </c>
      <c r="L225" s="360">
        <v>228</v>
      </c>
      <c r="M225" s="360">
        <v>92</v>
      </c>
      <c r="N225" s="361">
        <v>80</v>
      </c>
      <c r="O225" s="359">
        <f>P225+Q225+R225</f>
        <v>400</v>
      </c>
      <c r="P225" s="360">
        <v>188</v>
      </c>
      <c r="Q225" s="360">
        <v>132</v>
      </c>
      <c r="R225" s="360">
        <v>80</v>
      </c>
      <c r="S225" s="358">
        <f>T225+U225+V225</f>
        <v>400</v>
      </c>
      <c r="T225" s="360">
        <v>188</v>
      </c>
      <c r="U225" s="360">
        <v>132</v>
      </c>
      <c r="V225" s="360">
        <v>80</v>
      </c>
      <c r="W225" s="358">
        <f>X225+Y225+Z225</f>
        <v>530</v>
      </c>
      <c r="X225" s="360">
        <v>249.1</v>
      </c>
      <c r="Y225" s="360">
        <v>174.9</v>
      </c>
      <c r="Z225" s="360">
        <v>106</v>
      </c>
    </row>
    <row r="226" spans="1:26" ht="15.75">
      <c r="A226" s="76" t="s">
        <v>9</v>
      </c>
      <c r="B226" s="229" t="s">
        <v>184</v>
      </c>
      <c r="C226" s="357">
        <f>D226+E226+F226</f>
        <v>780</v>
      </c>
      <c r="D226" s="357">
        <f t="shared" si="76"/>
        <v>429</v>
      </c>
      <c r="E226" s="357">
        <f t="shared" si="76"/>
        <v>195</v>
      </c>
      <c r="F226" s="357">
        <f t="shared" si="76"/>
        <v>156</v>
      </c>
      <c r="G226" s="359"/>
      <c r="H226" s="360"/>
      <c r="I226" s="360"/>
      <c r="J226" s="360"/>
      <c r="K226" s="358"/>
      <c r="L226" s="357"/>
      <c r="M226" s="357"/>
      <c r="N226" s="364"/>
      <c r="O226" s="358"/>
      <c r="P226" s="357"/>
      <c r="Q226" s="357"/>
      <c r="R226" s="357"/>
      <c r="S226" s="358">
        <f>T226+U226+V226</f>
        <v>400</v>
      </c>
      <c r="T226" s="357">
        <v>220</v>
      </c>
      <c r="U226" s="357">
        <v>100</v>
      </c>
      <c r="V226" s="357">
        <v>80</v>
      </c>
      <c r="W226" s="358">
        <f>X226+Y226+Z226</f>
        <v>380</v>
      </c>
      <c r="X226" s="357">
        <v>209</v>
      </c>
      <c r="Y226" s="357">
        <v>95</v>
      </c>
      <c r="Z226" s="357">
        <v>76</v>
      </c>
    </row>
    <row r="227" spans="1:26" ht="15.75">
      <c r="A227" s="76" t="s">
        <v>17</v>
      </c>
      <c r="B227" s="229">
        <v>2013</v>
      </c>
      <c r="C227" s="357">
        <f>D227+E227+F227</f>
        <v>245</v>
      </c>
      <c r="D227" s="357">
        <f t="shared" si="76"/>
        <v>134.8</v>
      </c>
      <c r="E227" s="357">
        <f t="shared" si="76"/>
        <v>61.2</v>
      </c>
      <c r="F227" s="357">
        <f t="shared" si="76"/>
        <v>49</v>
      </c>
      <c r="G227" s="359"/>
      <c r="H227" s="360"/>
      <c r="I227" s="360"/>
      <c r="J227" s="360"/>
      <c r="K227" s="358"/>
      <c r="L227" s="358"/>
      <c r="M227" s="358"/>
      <c r="N227" s="372"/>
      <c r="O227" s="358"/>
      <c r="P227" s="358"/>
      <c r="Q227" s="358"/>
      <c r="R227" s="358"/>
      <c r="S227" s="358">
        <f>T227+U227+V227</f>
        <v>245</v>
      </c>
      <c r="T227" s="357">
        <v>134.8</v>
      </c>
      <c r="U227" s="357">
        <v>61.2</v>
      </c>
      <c r="V227" s="357">
        <v>49</v>
      </c>
      <c r="W227" s="358"/>
      <c r="X227" s="358"/>
      <c r="Y227" s="358"/>
      <c r="Z227" s="358"/>
    </row>
    <row r="228" spans="1:26" ht="16.5" thickBot="1">
      <c r="A228" s="77" t="s">
        <v>29</v>
      </c>
      <c r="B228" s="230">
        <v>2014</v>
      </c>
      <c r="C228" s="365">
        <f>D228+E228+F228</f>
        <v>100</v>
      </c>
      <c r="D228" s="365">
        <f t="shared" si="76"/>
        <v>55</v>
      </c>
      <c r="E228" s="365">
        <f t="shared" si="76"/>
        <v>25</v>
      </c>
      <c r="F228" s="365">
        <f t="shared" si="76"/>
        <v>20</v>
      </c>
      <c r="G228" s="382"/>
      <c r="H228" s="367"/>
      <c r="I228" s="367"/>
      <c r="J228" s="367"/>
      <c r="K228" s="366"/>
      <c r="L228" s="366"/>
      <c r="M228" s="366"/>
      <c r="N228" s="404"/>
      <c r="O228" s="366"/>
      <c r="P228" s="366"/>
      <c r="Q228" s="366"/>
      <c r="R228" s="366"/>
      <c r="S228" s="366"/>
      <c r="T228" s="366"/>
      <c r="U228" s="366"/>
      <c r="V228" s="366"/>
      <c r="W228" s="366">
        <f>X228+Y228+Z228</f>
        <v>100</v>
      </c>
      <c r="X228" s="365">
        <v>55</v>
      </c>
      <c r="Y228" s="365">
        <v>25</v>
      </c>
      <c r="Z228" s="365">
        <v>20</v>
      </c>
    </row>
    <row r="229" spans="1:26" ht="15.75">
      <c r="A229" s="23" t="s">
        <v>52</v>
      </c>
      <c r="B229" s="233"/>
      <c r="C229" s="350">
        <f>SUM(C225:C228)</f>
        <v>2855</v>
      </c>
      <c r="D229" s="350">
        <f>SUM(D225:D228)</f>
        <v>1471.8999999999999</v>
      </c>
      <c r="E229" s="350">
        <f>SUM(E225:E228)</f>
        <v>812.1</v>
      </c>
      <c r="F229" s="350">
        <f>SUM(F225:F228)</f>
        <v>571</v>
      </c>
      <c r="G229" s="369"/>
      <c r="H229" s="370"/>
      <c r="I229" s="370"/>
      <c r="J229" s="370"/>
      <c r="K229" s="350">
        <f>SUM(K225:K228)</f>
        <v>400</v>
      </c>
      <c r="L229" s="350">
        <f aca="true" t="shared" si="77" ref="L229:Z229">SUM(L225:L228)</f>
        <v>228</v>
      </c>
      <c r="M229" s="350">
        <f t="shared" si="77"/>
        <v>92</v>
      </c>
      <c r="N229" s="350">
        <f t="shared" si="77"/>
        <v>80</v>
      </c>
      <c r="O229" s="350">
        <f t="shared" si="77"/>
        <v>400</v>
      </c>
      <c r="P229" s="350">
        <f t="shared" si="77"/>
        <v>188</v>
      </c>
      <c r="Q229" s="350">
        <f t="shared" si="77"/>
        <v>132</v>
      </c>
      <c r="R229" s="350">
        <f t="shared" si="77"/>
        <v>80</v>
      </c>
      <c r="S229" s="350">
        <f t="shared" si="77"/>
        <v>1045</v>
      </c>
      <c r="T229" s="350">
        <f t="shared" si="77"/>
        <v>542.8</v>
      </c>
      <c r="U229" s="350">
        <f t="shared" si="77"/>
        <v>293.2</v>
      </c>
      <c r="V229" s="350">
        <f t="shared" si="77"/>
        <v>209</v>
      </c>
      <c r="W229" s="350">
        <f t="shared" si="77"/>
        <v>1010</v>
      </c>
      <c r="X229" s="350">
        <f t="shared" si="77"/>
        <v>513.1</v>
      </c>
      <c r="Y229" s="350">
        <f t="shared" si="77"/>
        <v>294.9</v>
      </c>
      <c r="Z229" s="350">
        <f t="shared" si="77"/>
        <v>202</v>
      </c>
    </row>
    <row r="230" spans="1:26" ht="15.75">
      <c r="A230" s="35"/>
      <c r="B230" s="252"/>
      <c r="C230" s="392"/>
      <c r="D230" s="392"/>
      <c r="E230" s="392"/>
      <c r="F230" s="392"/>
      <c r="G230" s="390"/>
      <c r="H230" s="390"/>
      <c r="I230" s="390"/>
      <c r="J230" s="390"/>
      <c r="K230" s="358"/>
      <c r="L230" s="357"/>
      <c r="M230" s="357"/>
      <c r="N230" s="364"/>
      <c r="O230" s="358"/>
      <c r="P230" s="357"/>
      <c r="Q230" s="357"/>
      <c r="R230" s="357"/>
      <c r="S230" s="358"/>
      <c r="T230" s="357"/>
      <c r="U230" s="357"/>
      <c r="V230" s="357"/>
      <c r="W230" s="358"/>
      <c r="X230" s="357"/>
      <c r="Y230" s="357"/>
      <c r="Z230" s="357"/>
    </row>
    <row r="231" spans="1:26" ht="15.75">
      <c r="A231" s="67" t="s">
        <v>57</v>
      </c>
      <c r="B231" s="250"/>
      <c r="C231" s="381"/>
      <c r="D231" s="381"/>
      <c r="E231" s="381"/>
      <c r="F231" s="381"/>
      <c r="G231" s="381"/>
      <c r="H231" s="381"/>
      <c r="I231" s="381"/>
      <c r="J231" s="381"/>
      <c r="K231" s="359"/>
      <c r="L231" s="360"/>
      <c r="M231" s="360"/>
      <c r="N231" s="361"/>
      <c r="O231" s="359"/>
      <c r="P231" s="360"/>
      <c r="Q231" s="360"/>
      <c r="R231" s="360"/>
      <c r="S231" s="359"/>
      <c r="T231" s="360"/>
      <c r="U231" s="360"/>
      <c r="V231" s="360"/>
      <c r="W231" s="359"/>
      <c r="X231" s="360"/>
      <c r="Y231" s="360"/>
      <c r="Z231" s="360"/>
    </row>
    <row r="232" spans="1:26" ht="15.75">
      <c r="A232" s="25" t="s">
        <v>13</v>
      </c>
      <c r="B232" s="233" t="s">
        <v>169</v>
      </c>
      <c r="C232" s="357">
        <f aca="true" t="shared" si="78" ref="C232:C250">D232+E232+F232</f>
        <v>2374.2</v>
      </c>
      <c r="D232" s="357">
        <f aca="true" t="shared" si="79" ref="D232:D250">H232+L232+P232+T232+X232</f>
        <v>1351.9</v>
      </c>
      <c r="E232" s="357">
        <f aca="true" t="shared" si="80" ref="E232:E250">I232+M232+Q232+U232+Y232</f>
        <v>572.3</v>
      </c>
      <c r="F232" s="357">
        <f aca="true" t="shared" si="81" ref="F232:F250">J232+N232+R232+V232+Z232</f>
        <v>450</v>
      </c>
      <c r="G232" s="369">
        <f>H232+I232+J232</f>
        <v>674.1999999999999</v>
      </c>
      <c r="H232" s="350">
        <v>512.9</v>
      </c>
      <c r="I232" s="350">
        <v>51.3</v>
      </c>
      <c r="J232" s="350">
        <v>110</v>
      </c>
      <c r="K232" s="359">
        <f>L232+M232+N232</f>
        <v>400</v>
      </c>
      <c r="L232" s="360">
        <v>228</v>
      </c>
      <c r="M232" s="360">
        <v>92</v>
      </c>
      <c r="N232" s="361">
        <v>80</v>
      </c>
      <c r="O232" s="359">
        <f>P232+Q232+R232</f>
        <v>400</v>
      </c>
      <c r="P232" s="360">
        <v>188</v>
      </c>
      <c r="Q232" s="360">
        <v>132</v>
      </c>
      <c r="R232" s="360">
        <v>80</v>
      </c>
      <c r="S232" s="358">
        <f>T232+U232+V232</f>
        <v>450</v>
      </c>
      <c r="T232" s="360">
        <v>211.5</v>
      </c>
      <c r="U232" s="360">
        <v>148.5</v>
      </c>
      <c r="V232" s="360">
        <v>90</v>
      </c>
      <c r="W232" s="358">
        <f>X232+Y232+Z232</f>
        <v>450</v>
      </c>
      <c r="X232" s="360">
        <v>211.5</v>
      </c>
      <c r="Y232" s="360">
        <v>148.5</v>
      </c>
      <c r="Z232" s="360">
        <v>90</v>
      </c>
    </row>
    <row r="233" spans="1:26" ht="15.75">
      <c r="A233" s="76" t="s">
        <v>14</v>
      </c>
      <c r="B233" s="229">
        <v>2011</v>
      </c>
      <c r="C233" s="357">
        <f t="shared" si="78"/>
        <v>374.4</v>
      </c>
      <c r="D233" s="357">
        <f t="shared" si="79"/>
        <v>213.4</v>
      </c>
      <c r="E233" s="357">
        <f t="shared" si="80"/>
        <v>86.1</v>
      </c>
      <c r="F233" s="357">
        <f t="shared" si="81"/>
        <v>74.9</v>
      </c>
      <c r="G233" s="359"/>
      <c r="H233" s="360"/>
      <c r="I233" s="360"/>
      <c r="J233" s="360"/>
      <c r="K233" s="359">
        <f>L233+M233+N233</f>
        <v>374.4</v>
      </c>
      <c r="L233" s="360">
        <v>213.4</v>
      </c>
      <c r="M233" s="360">
        <v>86.1</v>
      </c>
      <c r="N233" s="361">
        <v>74.9</v>
      </c>
      <c r="O233" s="359"/>
      <c r="P233" s="360"/>
      <c r="Q233" s="360"/>
      <c r="R233" s="360"/>
      <c r="S233" s="359"/>
      <c r="T233" s="360"/>
      <c r="U233" s="360"/>
      <c r="V233" s="360"/>
      <c r="W233" s="359"/>
      <c r="X233" s="360"/>
      <c r="Y233" s="360"/>
      <c r="Z233" s="360"/>
    </row>
    <row r="234" spans="1:26" ht="15.75">
      <c r="A234" s="76" t="s">
        <v>19</v>
      </c>
      <c r="B234" s="242">
        <v>2010</v>
      </c>
      <c r="C234" s="357">
        <f t="shared" si="78"/>
        <v>93.9</v>
      </c>
      <c r="D234" s="357">
        <f t="shared" si="79"/>
        <v>84.9</v>
      </c>
      <c r="E234" s="357">
        <f t="shared" si="80"/>
        <v>9</v>
      </c>
      <c r="F234" s="357">
        <f t="shared" si="81"/>
        <v>0</v>
      </c>
      <c r="G234" s="359">
        <f>H234+I234+J234</f>
        <v>93.9</v>
      </c>
      <c r="H234" s="360">
        <v>84.9</v>
      </c>
      <c r="I234" s="360">
        <v>9</v>
      </c>
      <c r="J234" s="360"/>
      <c r="K234" s="358"/>
      <c r="L234" s="357"/>
      <c r="M234" s="357"/>
      <c r="N234" s="364"/>
      <c r="O234" s="358"/>
      <c r="P234" s="357"/>
      <c r="Q234" s="357"/>
      <c r="R234" s="357"/>
      <c r="S234" s="358"/>
      <c r="T234" s="357"/>
      <c r="U234" s="357"/>
      <c r="V234" s="357"/>
      <c r="W234" s="358"/>
      <c r="X234" s="357"/>
      <c r="Y234" s="357"/>
      <c r="Z234" s="357"/>
    </row>
    <row r="235" spans="1:26" ht="15.75">
      <c r="A235" s="76" t="s">
        <v>20</v>
      </c>
      <c r="B235" s="229" t="s">
        <v>171</v>
      </c>
      <c r="C235" s="357">
        <f t="shared" si="78"/>
        <v>960</v>
      </c>
      <c r="D235" s="357">
        <f t="shared" si="79"/>
        <v>451.2</v>
      </c>
      <c r="E235" s="357">
        <f t="shared" si="80"/>
        <v>316.8</v>
      </c>
      <c r="F235" s="357">
        <f t="shared" si="81"/>
        <v>192</v>
      </c>
      <c r="G235" s="359"/>
      <c r="H235" s="357"/>
      <c r="I235" s="357"/>
      <c r="J235" s="357"/>
      <c r="K235" s="359"/>
      <c r="L235" s="360"/>
      <c r="M235" s="360"/>
      <c r="N235" s="361"/>
      <c r="O235" s="359">
        <f>P235+Q235+R235</f>
        <v>480</v>
      </c>
      <c r="P235" s="360">
        <v>225.6</v>
      </c>
      <c r="Q235" s="360">
        <v>158.4</v>
      </c>
      <c r="R235" s="360">
        <v>96</v>
      </c>
      <c r="S235" s="358">
        <f aca="true" t="shared" si="82" ref="S235:S244">T235+U235+V235</f>
        <v>480</v>
      </c>
      <c r="T235" s="360">
        <v>225.6</v>
      </c>
      <c r="U235" s="360">
        <v>158.4</v>
      </c>
      <c r="V235" s="360">
        <v>96</v>
      </c>
      <c r="W235" s="359"/>
      <c r="X235" s="360"/>
      <c r="Y235" s="360"/>
      <c r="Z235" s="360"/>
    </row>
    <row r="236" spans="1:26" ht="15.75">
      <c r="A236" s="76" t="s">
        <v>21</v>
      </c>
      <c r="B236" s="229">
        <v>2011</v>
      </c>
      <c r="C236" s="357">
        <f t="shared" si="78"/>
        <v>115</v>
      </c>
      <c r="D236" s="357">
        <f t="shared" si="79"/>
        <v>65.6</v>
      </c>
      <c r="E236" s="357">
        <f t="shared" si="80"/>
        <v>26.4</v>
      </c>
      <c r="F236" s="357">
        <f t="shared" si="81"/>
        <v>23</v>
      </c>
      <c r="G236" s="359"/>
      <c r="H236" s="360"/>
      <c r="I236" s="360"/>
      <c r="J236" s="360"/>
      <c r="K236" s="359">
        <f>L236+M236+N236</f>
        <v>115</v>
      </c>
      <c r="L236" s="360">
        <v>65.6</v>
      </c>
      <c r="M236" s="360">
        <v>26.4</v>
      </c>
      <c r="N236" s="361">
        <v>23</v>
      </c>
      <c r="O236" s="359"/>
      <c r="P236" s="360"/>
      <c r="Q236" s="360"/>
      <c r="R236" s="360"/>
      <c r="S236" s="359"/>
      <c r="T236" s="360"/>
      <c r="U236" s="360"/>
      <c r="V236" s="360"/>
      <c r="W236" s="359"/>
      <c r="X236" s="360"/>
      <c r="Y236" s="360"/>
      <c r="Z236" s="360"/>
    </row>
    <row r="237" spans="1:26" ht="15.75">
      <c r="A237" s="76" t="s">
        <v>45</v>
      </c>
      <c r="B237" s="242" t="s">
        <v>10</v>
      </c>
      <c r="C237" s="357">
        <f t="shared" si="78"/>
        <v>1400</v>
      </c>
      <c r="D237" s="357">
        <f t="shared" si="79"/>
        <v>693</v>
      </c>
      <c r="E237" s="357">
        <f t="shared" si="80"/>
        <v>427</v>
      </c>
      <c r="F237" s="357">
        <f t="shared" si="81"/>
        <v>280</v>
      </c>
      <c r="G237" s="359"/>
      <c r="H237" s="360"/>
      <c r="I237" s="360"/>
      <c r="J237" s="360"/>
      <c r="K237" s="359">
        <f>L237+M237+N237</f>
        <v>350</v>
      </c>
      <c r="L237" s="360">
        <v>199.5</v>
      </c>
      <c r="M237" s="360">
        <v>80.5</v>
      </c>
      <c r="N237" s="361">
        <v>70</v>
      </c>
      <c r="O237" s="359">
        <f>P237+Q237+R237</f>
        <v>350</v>
      </c>
      <c r="P237" s="360">
        <v>164.5</v>
      </c>
      <c r="Q237" s="360">
        <v>115.5</v>
      </c>
      <c r="R237" s="360">
        <v>70</v>
      </c>
      <c r="S237" s="358">
        <f t="shared" si="82"/>
        <v>350</v>
      </c>
      <c r="T237" s="360">
        <v>164.5</v>
      </c>
      <c r="U237" s="360">
        <v>115.5</v>
      </c>
      <c r="V237" s="360">
        <v>70</v>
      </c>
      <c r="W237" s="358">
        <f>X237+Y237+Z237</f>
        <v>350</v>
      </c>
      <c r="X237" s="360">
        <v>164.5</v>
      </c>
      <c r="Y237" s="360">
        <v>115.5</v>
      </c>
      <c r="Z237" s="360">
        <v>70</v>
      </c>
    </row>
    <row r="238" spans="1:26" ht="15.75">
      <c r="A238" s="76" t="s">
        <v>28</v>
      </c>
      <c r="B238" s="242" t="s">
        <v>37</v>
      </c>
      <c r="C238" s="357">
        <f t="shared" si="78"/>
        <v>1200</v>
      </c>
      <c r="D238" s="357">
        <f t="shared" si="79"/>
        <v>604</v>
      </c>
      <c r="E238" s="357">
        <f t="shared" si="80"/>
        <v>356</v>
      </c>
      <c r="F238" s="357">
        <f t="shared" si="81"/>
        <v>240</v>
      </c>
      <c r="G238" s="359"/>
      <c r="H238" s="360"/>
      <c r="I238" s="360"/>
      <c r="J238" s="360"/>
      <c r="K238" s="359">
        <f>L238+M238+N238</f>
        <v>400</v>
      </c>
      <c r="L238" s="360">
        <v>228</v>
      </c>
      <c r="M238" s="360">
        <v>92</v>
      </c>
      <c r="N238" s="361">
        <v>80</v>
      </c>
      <c r="O238" s="359">
        <f>P238+Q238+R238</f>
        <v>400</v>
      </c>
      <c r="P238" s="360">
        <v>188</v>
      </c>
      <c r="Q238" s="360">
        <v>132</v>
      </c>
      <c r="R238" s="360">
        <v>80</v>
      </c>
      <c r="S238" s="358">
        <f t="shared" si="82"/>
        <v>400</v>
      </c>
      <c r="T238" s="360">
        <v>188</v>
      </c>
      <c r="U238" s="360">
        <v>132</v>
      </c>
      <c r="V238" s="360">
        <v>80</v>
      </c>
      <c r="W238" s="358"/>
      <c r="X238" s="357"/>
      <c r="Y238" s="357"/>
      <c r="Z238" s="357"/>
    </row>
    <row r="239" spans="1:26" ht="15.75">
      <c r="A239" s="76" t="s">
        <v>31</v>
      </c>
      <c r="B239" s="229">
        <v>2013</v>
      </c>
      <c r="C239" s="357">
        <f t="shared" si="78"/>
        <v>225</v>
      </c>
      <c r="D239" s="357">
        <f t="shared" si="79"/>
        <v>105.8</v>
      </c>
      <c r="E239" s="357">
        <f t="shared" si="80"/>
        <v>74.2</v>
      </c>
      <c r="F239" s="357">
        <f t="shared" si="81"/>
        <v>45</v>
      </c>
      <c r="G239" s="359"/>
      <c r="H239" s="360"/>
      <c r="I239" s="360"/>
      <c r="J239" s="360"/>
      <c r="K239" s="358"/>
      <c r="L239" s="358"/>
      <c r="M239" s="358"/>
      <c r="N239" s="372"/>
      <c r="O239" s="358"/>
      <c r="P239" s="358"/>
      <c r="Q239" s="358"/>
      <c r="R239" s="358"/>
      <c r="S239" s="358">
        <f t="shared" si="82"/>
        <v>225</v>
      </c>
      <c r="T239" s="360">
        <v>105.8</v>
      </c>
      <c r="U239" s="360">
        <v>74.2</v>
      </c>
      <c r="V239" s="360">
        <v>45</v>
      </c>
      <c r="W239" s="358"/>
      <c r="X239" s="358"/>
      <c r="Y239" s="358"/>
      <c r="Z239" s="358"/>
    </row>
    <row r="240" spans="1:26" ht="15.75">
      <c r="A240" s="76" t="s">
        <v>94</v>
      </c>
      <c r="B240" s="229" t="s">
        <v>171</v>
      </c>
      <c r="C240" s="357">
        <f t="shared" si="78"/>
        <v>836.5999999999999</v>
      </c>
      <c r="D240" s="357">
        <f t="shared" si="79"/>
        <v>393.2</v>
      </c>
      <c r="E240" s="357">
        <f t="shared" si="80"/>
        <v>276.1</v>
      </c>
      <c r="F240" s="357">
        <f t="shared" si="81"/>
        <v>167.3</v>
      </c>
      <c r="G240" s="359"/>
      <c r="H240" s="360"/>
      <c r="I240" s="360"/>
      <c r="J240" s="360"/>
      <c r="K240" s="359"/>
      <c r="L240" s="360"/>
      <c r="M240" s="360"/>
      <c r="N240" s="361"/>
      <c r="O240" s="359">
        <f>P240+Q240+R240</f>
        <v>400</v>
      </c>
      <c r="P240" s="360">
        <v>188</v>
      </c>
      <c r="Q240" s="360">
        <v>132</v>
      </c>
      <c r="R240" s="360">
        <v>80</v>
      </c>
      <c r="S240" s="358">
        <f t="shared" si="82"/>
        <v>436.59999999999997</v>
      </c>
      <c r="T240" s="360">
        <v>205.2</v>
      </c>
      <c r="U240" s="360">
        <v>144.1</v>
      </c>
      <c r="V240" s="360">
        <v>87.3</v>
      </c>
      <c r="W240" s="359"/>
      <c r="X240" s="360"/>
      <c r="Y240" s="360"/>
      <c r="Z240" s="360"/>
    </row>
    <row r="241" spans="1:26" ht="15.75">
      <c r="A241" s="76" t="s">
        <v>33</v>
      </c>
      <c r="B241" s="229" t="s">
        <v>168</v>
      </c>
      <c r="C241" s="357">
        <f t="shared" si="78"/>
        <v>334.79999999999995</v>
      </c>
      <c r="D241" s="357">
        <f t="shared" si="79"/>
        <v>200</v>
      </c>
      <c r="E241" s="357">
        <f t="shared" si="80"/>
        <v>71.9</v>
      </c>
      <c r="F241" s="357">
        <f t="shared" si="81"/>
        <v>62.9</v>
      </c>
      <c r="G241" s="359">
        <f>H241+I241+J241</f>
        <v>34.8</v>
      </c>
      <c r="H241" s="360">
        <v>29</v>
      </c>
      <c r="I241" s="360">
        <v>2.9</v>
      </c>
      <c r="J241" s="360">
        <v>2.9</v>
      </c>
      <c r="K241" s="359">
        <f>L241+M241+N241</f>
        <v>300</v>
      </c>
      <c r="L241" s="360">
        <v>171</v>
      </c>
      <c r="M241" s="360">
        <v>69</v>
      </c>
      <c r="N241" s="361">
        <v>60</v>
      </c>
      <c r="O241" s="359"/>
      <c r="P241" s="360"/>
      <c r="Q241" s="360"/>
      <c r="R241" s="360"/>
      <c r="S241" s="359"/>
      <c r="T241" s="360"/>
      <c r="U241" s="360"/>
      <c r="V241" s="360"/>
      <c r="W241" s="359"/>
      <c r="X241" s="360"/>
      <c r="Y241" s="360"/>
      <c r="Z241" s="360"/>
    </row>
    <row r="242" spans="1:26" ht="15.75">
      <c r="A242" s="76" t="s">
        <v>36</v>
      </c>
      <c r="B242" s="229" t="s">
        <v>37</v>
      </c>
      <c r="C242" s="357">
        <f t="shared" si="78"/>
        <v>1500.6</v>
      </c>
      <c r="D242" s="357">
        <f t="shared" si="79"/>
        <v>755.3</v>
      </c>
      <c r="E242" s="357">
        <f t="shared" si="80"/>
        <v>445.2</v>
      </c>
      <c r="F242" s="357">
        <f t="shared" si="81"/>
        <v>300.1</v>
      </c>
      <c r="G242" s="359"/>
      <c r="H242" s="360"/>
      <c r="I242" s="360"/>
      <c r="J242" s="360"/>
      <c r="K242" s="359">
        <f>L242+M242+N242</f>
        <v>500</v>
      </c>
      <c r="L242" s="360">
        <v>285</v>
      </c>
      <c r="M242" s="360">
        <v>115</v>
      </c>
      <c r="N242" s="361">
        <v>100</v>
      </c>
      <c r="O242" s="359">
        <f>P242+Q242+R242</f>
        <v>500</v>
      </c>
      <c r="P242" s="360">
        <v>235</v>
      </c>
      <c r="Q242" s="360">
        <v>165</v>
      </c>
      <c r="R242" s="360">
        <v>100</v>
      </c>
      <c r="S242" s="358">
        <f t="shared" si="82"/>
        <v>500.6</v>
      </c>
      <c r="T242" s="360">
        <v>235.3</v>
      </c>
      <c r="U242" s="360">
        <v>165.2</v>
      </c>
      <c r="V242" s="360">
        <v>100.1</v>
      </c>
      <c r="W242" s="358"/>
      <c r="X242" s="357"/>
      <c r="Y242" s="357"/>
      <c r="Z242" s="357"/>
    </row>
    <row r="243" spans="1:26" ht="26.25">
      <c r="A243" s="76" t="s">
        <v>9</v>
      </c>
      <c r="B243" s="229" t="s">
        <v>172</v>
      </c>
      <c r="C243" s="357">
        <f t="shared" si="78"/>
        <v>910</v>
      </c>
      <c r="D243" s="357">
        <f t="shared" si="79"/>
        <v>529</v>
      </c>
      <c r="E243" s="357">
        <f t="shared" si="80"/>
        <v>205</v>
      </c>
      <c r="F243" s="357">
        <f t="shared" si="81"/>
        <v>176</v>
      </c>
      <c r="G243" s="359">
        <f>H243+I243+J243</f>
        <v>130</v>
      </c>
      <c r="H243" s="360">
        <v>100</v>
      </c>
      <c r="I243" s="360">
        <v>10</v>
      </c>
      <c r="J243" s="360">
        <v>20</v>
      </c>
      <c r="K243" s="359"/>
      <c r="L243" s="360"/>
      <c r="M243" s="360"/>
      <c r="N243" s="361"/>
      <c r="O243" s="359">
        <f>P243+Q243+R243</f>
        <v>380</v>
      </c>
      <c r="P243" s="357">
        <v>209</v>
      </c>
      <c r="Q243" s="357">
        <v>95</v>
      </c>
      <c r="R243" s="357">
        <v>76</v>
      </c>
      <c r="S243" s="358">
        <f t="shared" si="82"/>
        <v>400</v>
      </c>
      <c r="T243" s="357">
        <v>220</v>
      </c>
      <c r="U243" s="357">
        <v>100</v>
      </c>
      <c r="V243" s="357">
        <v>80</v>
      </c>
      <c r="W243" s="359"/>
      <c r="X243" s="360"/>
      <c r="Y243" s="360"/>
      <c r="Z243" s="360"/>
    </row>
    <row r="244" spans="1:26" ht="15.75">
      <c r="A244" s="76" t="s">
        <v>42</v>
      </c>
      <c r="B244" s="229" t="s">
        <v>10</v>
      </c>
      <c r="C244" s="357">
        <f t="shared" si="78"/>
        <v>1600</v>
      </c>
      <c r="D244" s="357">
        <f t="shared" si="79"/>
        <v>925.6</v>
      </c>
      <c r="E244" s="357">
        <f t="shared" si="80"/>
        <v>354.4</v>
      </c>
      <c r="F244" s="357">
        <f t="shared" si="81"/>
        <v>320</v>
      </c>
      <c r="G244" s="359"/>
      <c r="H244" s="360"/>
      <c r="I244" s="360"/>
      <c r="J244" s="360"/>
      <c r="K244" s="359">
        <f>L244+M244+N244</f>
        <v>400</v>
      </c>
      <c r="L244" s="360">
        <v>265.6</v>
      </c>
      <c r="M244" s="360">
        <v>54.4</v>
      </c>
      <c r="N244" s="361">
        <v>80</v>
      </c>
      <c r="O244" s="359">
        <f>P244+Q244+R244</f>
        <v>400</v>
      </c>
      <c r="P244" s="357">
        <v>220</v>
      </c>
      <c r="Q244" s="357">
        <v>100</v>
      </c>
      <c r="R244" s="357">
        <v>80</v>
      </c>
      <c r="S244" s="358">
        <f t="shared" si="82"/>
        <v>400</v>
      </c>
      <c r="T244" s="357">
        <v>220</v>
      </c>
      <c r="U244" s="357">
        <v>100</v>
      </c>
      <c r="V244" s="357">
        <v>80</v>
      </c>
      <c r="W244" s="358">
        <f>X244+Y244+Z244</f>
        <v>400</v>
      </c>
      <c r="X244" s="357">
        <v>220</v>
      </c>
      <c r="Y244" s="357">
        <v>100</v>
      </c>
      <c r="Z244" s="357">
        <v>80</v>
      </c>
    </row>
    <row r="245" spans="1:26" ht="78.75">
      <c r="A245" s="76" t="s">
        <v>104</v>
      </c>
      <c r="B245" s="229" t="s">
        <v>173</v>
      </c>
      <c r="C245" s="357">
        <f t="shared" si="78"/>
        <v>1113</v>
      </c>
      <c r="D245" s="357">
        <f t="shared" si="79"/>
        <v>759.4</v>
      </c>
      <c r="E245" s="357">
        <f t="shared" si="80"/>
        <v>179.6</v>
      </c>
      <c r="F245" s="357">
        <f t="shared" si="81"/>
        <v>174</v>
      </c>
      <c r="G245" s="359">
        <f>H245+I245+J245</f>
        <v>243</v>
      </c>
      <c r="H245" s="360">
        <v>233</v>
      </c>
      <c r="I245" s="360">
        <v>10</v>
      </c>
      <c r="J245" s="360"/>
      <c r="K245" s="359">
        <f>L245+M245+N245</f>
        <v>420</v>
      </c>
      <c r="L245" s="360">
        <v>278.9</v>
      </c>
      <c r="M245" s="360">
        <v>57.1</v>
      </c>
      <c r="N245" s="361">
        <v>84</v>
      </c>
      <c r="O245" s="359">
        <f>P245+Q245+R245</f>
        <v>450</v>
      </c>
      <c r="P245" s="357">
        <v>247.5</v>
      </c>
      <c r="Q245" s="357">
        <v>112.5</v>
      </c>
      <c r="R245" s="357">
        <v>90</v>
      </c>
      <c r="S245" s="359"/>
      <c r="T245" s="360"/>
      <c r="U245" s="360"/>
      <c r="V245" s="360"/>
      <c r="W245" s="359"/>
      <c r="X245" s="360"/>
      <c r="Y245" s="360"/>
      <c r="Z245" s="360"/>
    </row>
    <row r="246" spans="1:26" ht="15.75">
      <c r="A246" s="76" t="s">
        <v>105</v>
      </c>
      <c r="B246" s="229" t="s">
        <v>173</v>
      </c>
      <c r="C246" s="357">
        <f t="shared" si="78"/>
        <v>1711.1000000000001</v>
      </c>
      <c r="D246" s="357">
        <f t="shared" si="79"/>
        <v>1074.6000000000001</v>
      </c>
      <c r="E246" s="357">
        <f t="shared" si="80"/>
        <v>315.3</v>
      </c>
      <c r="F246" s="357">
        <f t="shared" si="81"/>
        <v>321.2</v>
      </c>
      <c r="G246" s="359">
        <f>H246+I246+J246</f>
        <v>105.1</v>
      </c>
      <c r="H246" s="360">
        <v>100.1</v>
      </c>
      <c r="I246" s="360">
        <v>5</v>
      </c>
      <c r="J246" s="360"/>
      <c r="K246" s="359">
        <f>L246+M246+N246</f>
        <v>800</v>
      </c>
      <c r="L246" s="360">
        <v>531.2</v>
      </c>
      <c r="M246" s="360">
        <v>108.8</v>
      </c>
      <c r="N246" s="361">
        <v>160</v>
      </c>
      <c r="O246" s="359">
        <f>P246+Q246+R246</f>
        <v>806</v>
      </c>
      <c r="P246" s="357">
        <v>443.3</v>
      </c>
      <c r="Q246" s="357">
        <v>201.5</v>
      </c>
      <c r="R246" s="357">
        <v>161.2</v>
      </c>
      <c r="S246" s="359"/>
      <c r="T246" s="360"/>
      <c r="U246" s="360"/>
      <c r="V246" s="360"/>
      <c r="W246" s="359"/>
      <c r="X246" s="360"/>
      <c r="Y246" s="360"/>
      <c r="Z246" s="360"/>
    </row>
    <row r="247" spans="1:26" ht="31.5">
      <c r="A247" s="76" t="s">
        <v>47</v>
      </c>
      <c r="B247" s="229">
        <v>2014</v>
      </c>
      <c r="C247" s="357">
        <f t="shared" si="78"/>
        <v>350</v>
      </c>
      <c r="D247" s="357">
        <f t="shared" si="79"/>
        <v>192.5</v>
      </c>
      <c r="E247" s="357">
        <f t="shared" si="80"/>
        <v>87.5</v>
      </c>
      <c r="F247" s="357">
        <f t="shared" si="81"/>
        <v>70</v>
      </c>
      <c r="G247" s="359"/>
      <c r="H247" s="360"/>
      <c r="I247" s="360"/>
      <c r="J247" s="360"/>
      <c r="K247" s="359"/>
      <c r="L247" s="360"/>
      <c r="M247" s="360"/>
      <c r="N247" s="361"/>
      <c r="O247" s="359"/>
      <c r="P247" s="360"/>
      <c r="Q247" s="360"/>
      <c r="R247" s="360"/>
      <c r="S247" s="359"/>
      <c r="T247" s="360"/>
      <c r="U247" s="360"/>
      <c r="V247" s="360"/>
      <c r="W247" s="358">
        <f>X247+Y247+Z247</f>
        <v>350</v>
      </c>
      <c r="X247" s="357">
        <v>192.5</v>
      </c>
      <c r="Y247" s="357">
        <v>87.5</v>
      </c>
      <c r="Z247" s="357">
        <v>70</v>
      </c>
    </row>
    <row r="248" spans="1:26" ht="15.75">
      <c r="A248" s="76" t="s">
        <v>44</v>
      </c>
      <c r="B248" s="229">
        <v>2010</v>
      </c>
      <c r="C248" s="357">
        <f t="shared" si="78"/>
        <v>181.3</v>
      </c>
      <c r="D248" s="357">
        <f t="shared" si="79"/>
        <v>166.3</v>
      </c>
      <c r="E248" s="357">
        <f t="shared" si="80"/>
        <v>10</v>
      </c>
      <c r="F248" s="357">
        <f t="shared" si="81"/>
        <v>5</v>
      </c>
      <c r="G248" s="359">
        <f>H248+I248+J248</f>
        <v>181.3</v>
      </c>
      <c r="H248" s="360">
        <v>166.3</v>
      </c>
      <c r="I248" s="360">
        <v>10</v>
      </c>
      <c r="J248" s="360">
        <v>5</v>
      </c>
      <c r="K248" s="359"/>
      <c r="L248" s="360"/>
      <c r="M248" s="360"/>
      <c r="N248" s="361"/>
      <c r="O248" s="359"/>
      <c r="P248" s="360"/>
      <c r="Q248" s="360"/>
      <c r="R248" s="360"/>
      <c r="S248" s="359"/>
      <c r="T248" s="360"/>
      <c r="U248" s="360"/>
      <c r="V248" s="360"/>
      <c r="W248" s="359"/>
      <c r="X248" s="360"/>
      <c r="Y248" s="360"/>
      <c r="Z248" s="360"/>
    </row>
    <row r="249" spans="1:26" ht="15.75">
      <c r="A249" s="76" t="s">
        <v>40</v>
      </c>
      <c r="B249" s="229">
        <v>2011</v>
      </c>
      <c r="C249" s="357">
        <f t="shared" si="78"/>
        <v>508</v>
      </c>
      <c r="D249" s="357">
        <f t="shared" si="79"/>
        <v>337.3</v>
      </c>
      <c r="E249" s="357">
        <f t="shared" si="80"/>
        <v>69.1</v>
      </c>
      <c r="F249" s="357">
        <f t="shared" si="81"/>
        <v>101.6</v>
      </c>
      <c r="G249" s="359"/>
      <c r="H249" s="360"/>
      <c r="I249" s="360"/>
      <c r="J249" s="360"/>
      <c r="K249" s="359">
        <f>L249+M249+N249</f>
        <v>508</v>
      </c>
      <c r="L249" s="360">
        <v>337.3</v>
      </c>
      <c r="M249" s="360">
        <v>69.1</v>
      </c>
      <c r="N249" s="361">
        <v>101.6</v>
      </c>
      <c r="O249" s="359"/>
      <c r="P249" s="360"/>
      <c r="Q249" s="360"/>
      <c r="R249" s="360"/>
      <c r="S249" s="359"/>
      <c r="T249" s="360"/>
      <c r="U249" s="360"/>
      <c r="V249" s="360"/>
      <c r="W249" s="359"/>
      <c r="X249" s="360"/>
      <c r="Y249" s="360"/>
      <c r="Z249" s="360"/>
    </row>
    <row r="250" spans="1:26" ht="16.5" thickBot="1">
      <c r="A250" s="77" t="s">
        <v>39</v>
      </c>
      <c r="B250" s="230" t="s">
        <v>11</v>
      </c>
      <c r="C250" s="365">
        <f t="shared" si="78"/>
        <v>963.0000000000001</v>
      </c>
      <c r="D250" s="365">
        <f t="shared" si="79"/>
        <v>578.7</v>
      </c>
      <c r="E250" s="365">
        <f t="shared" si="80"/>
        <v>191.7</v>
      </c>
      <c r="F250" s="365">
        <f t="shared" si="81"/>
        <v>192.6</v>
      </c>
      <c r="G250" s="382"/>
      <c r="H250" s="367"/>
      <c r="I250" s="367"/>
      <c r="J250" s="367"/>
      <c r="K250" s="382">
        <f>L250+M250+N250</f>
        <v>430</v>
      </c>
      <c r="L250" s="367">
        <v>285.5</v>
      </c>
      <c r="M250" s="367">
        <v>58.5</v>
      </c>
      <c r="N250" s="383">
        <v>86</v>
      </c>
      <c r="O250" s="382">
        <f>P250+Q250+R250</f>
        <v>533</v>
      </c>
      <c r="P250" s="365">
        <v>293.2</v>
      </c>
      <c r="Q250" s="365">
        <v>133.2</v>
      </c>
      <c r="R250" s="365">
        <v>106.6</v>
      </c>
      <c r="S250" s="382"/>
      <c r="T250" s="367"/>
      <c r="U250" s="367"/>
      <c r="V250" s="367"/>
      <c r="W250" s="382"/>
      <c r="X250" s="367"/>
      <c r="Y250" s="367"/>
      <c r="Z250" s="367"/>
    </row>
    <row r="251" spans="1:26" ht="15.75">
      <c r="A251" s="25" t="s">
        <v>52</v>
      </c>
      <c r="B251" s="233"/>
      <c r="C251" s="369">
        <f>SUM(C232:C250)</f>
        <v>16750.9</v>
      </c>
      <c r="D251" s="370">
        <f>SUM(D232:D250)</f>
        <v>9481.699999999999</v>
      </c>
      <c r="E251" s="370">
        <f>SUM(E232:E250)</f>
        <v>4073.6</v>
      </c>
      <c r="F251" s="370">
        <f>SUM(F232:F250)</f>
        <v>3195.6</v>
      </c>
      <c r="G251" s="369">
        <f aca="true" t="shared" si="83" ref="G251:Z251">SUM(G232:G250)</f>
        <v>1462.2999999999997</v>
      </c>
      <c r="H251" s="370">
        <f t="shared" si="83"/>
        <v>1226.1999999999998</v>
      </c>
      <c r="I251" s="370">
        <f t="shared" si="83"/>
        <v>98.19999999999999</v>
      </c>
      <c r="J251" s="370">
        <f t="shared" si="83"/>
        <v>137.9</v>
      </c>
      <c r="K251" s="370">
        <f t="shared" si="83"/>
        <v>4997.4</v>
      </c>
      <c r="L251" s="370">
        <f t="shared" si="83"/>
        <v>3089</v>
      </c>
      <c r="M251" s="370">
        <f t="shared" si="83"/>
        <v>908.9</v>
      </c>
      <c r="N251" s="370">
        <f t="shared" si="83"/>
        <v>999.5</v>
      </c>
      <c r="O251" s="370">
        <f t="shared" si="83"/>
        <v>5099</v>
      </c>
      <c r="P251" s="370">
        <f t="shared" si="83"/>
        <v>2602.1</v>
      </c>
      <c r="Q251" s="370">
        <f t="shared" si="83"/>
        <v>1477.1000000000001</v>
      </c>
      <c r="R251" s="370">
        <f t="shared" si="83"/>
        <v>1019.8000000000001</v>
      </c>
      <c r="S251" s="370">
        <f t="shared" si="83"/>
        <v>3642.2</v>
      </c>
      <c r="T251" s="370">
        <f t="shared" si="83"/>
        <v>1775.8999999999999</v>
      </c>
      <c r="U251" s="370">
        <f t="shared" si="83"/>
        <v>1137.9</v>
      </c>
      <c r="V251" s="370">
        <f t="shared" si="83"/>
        <v>728.4</v>
      </c>
      <c r="W251" s="370">
        <f t="shared" si="83"/>
        <v>1550</v>
      </c>
      <c r="X251" s="370">
        <f t="shared" si="83"/>
        <v>788.5</v>
      </c>
      <c r="Y251" s="370">
        <f t="shared" si="83"/>
        <v>451.5</v>
      </c>
      <c r="Z251" s="370">
        <f t="shared" si="83"/>
        <v>310</v>
      </c>
    </row>
    <row r="252" spans="1:26" ht="16.5" thickBot="1">
      <c r="A252" s="35"/>
      <c r="B252" s="270"/>
      <c r="C252" s="392"/>
      <c r="D252" s="392"/>
      <c r="E252" s="392"/>
      <c r="F252" s="392"/>
      <c r="G252" s="392"/>
      <c r="H252" s="392"/>
      <c r="I252" s="392"/>
      <c r="J252" s="392"/>
      <c r="K252" s="392"/>
      <c r="L252" s="392"/>
      <c r="M252" s="392"/>
      <c r="N252" s="392"/>
      <c r="O252" s="392"/>
      <c r="P252" s="392"/>
      <c r="Q252" s="392"/>
      <c r="R252" s="392"/>
      <c r="S252" s="392"/>
      <c r="T252" s="392"/>
      <c r="U252" s="392"/>
      <c r="V252" s="392"/>
      <c r="W252" s="392"/>
      <c r="X252" s="392"/>
      <c r="Y252" s="392"/>
      <c r="Z252" s="392"/>
    </row>
    <row r="253" spans="1:26" ht="16.5" thickBot="1">
      <c r="A253" s="353" t="s">
        <v>60</v>
      </c>
      <c r="B253" s="253"/>
      <c r="C253" s="375">
        <f>C251+C229</f>
        <v>19605.9</v>
      </c>
      <c r="D253" s="375">
        <f>D251+D229</f>
        <v>10953.599999999999</v>
      </c>
      <c r="E253" s="375">
        <f>E251+E229</f>
        <v>4885.7</v>
      </c>
      <c r="F253" s="375">
        <f>F251+F229</f>
        <v>3766.6</v>
      </c>
      <c r="G253" s="375">
        <f aca="true" t="shared" si="84" ref="G253:Z253">G251+G229</f>
        <v>1462.2999999999997</v>
      </c>
      <c r="H253" s="375">
        <f t="shared" si="84"/>
        <v>1226.1999999999998</v>
      </c>
      <c r="I253" s="375">
        <f t="shared" si="84"/>
        <v>98.19999999999999</v>
      </c>
      <c r="J253" s="375">
        <f t="shared" si="84"/>
        <v>137.9</v>
      </c>
      <c r="K253" s="375">
        <f t="shared" si="84"/>
        <v>5397.4</v>
      </c>
      <c r="L253" s="375">
        <f t="shared" si="84"/>
        <v>3317</v>
      </c>
      <c r="M253" s="375">
        <f t="shared" si="84"/>
        <v>1000.9</v>
      </c>
      <c r="N253" s="375">
        <f t="shared" si="84"/>
        <v>1079.5</v>
      </c>
      <c r="O253" s="375">
        <f t="shared" si="84"/>
        <v>5499</v>
      </c>
      <c r="P253" s="375">
        <f t="shared" si="84"/>
        <v>2790.1</v>
      </c>
      <c r="Q253" s="375">
        <f t="shared" si="84"/>
        <v>1609.1000000000001</v>
      </c>
      <c r="R253" s="375">
        <f t="shared" si="84"/>
        <v>1099.8000000000002</v>
      </c>
      <c r="S253" s="375">
        <f>S251+S229</f>
        <v>4687.2</v>
      </c>
      <c r="T253" s="375">
        <f t="shared" si="84"/>
        <v>2318.7</v>
      </c>
      <c r="U253" s="375">
        <f t="shared" si="84"/>
        <v>1431.1000000000001</v>
      </c>
      <c r="V253" s="375">
        <f t="shared" si="84"/>
        <v>937.4</v>
      </c>
      <c r="W253" s="375">
        <f t="shared" si="84"/>
        <v>2560</v>
      </c>
      <c r="X253" s="375">
        <f t="shared" si="84"/>
        <v>1301.6</v>
      </c>
      <c r="Y253" s="375">
        <f t="shared" si="84"/>
        <v>746.4</v>
      </c>
      <c r="Z253" s="375">
        <f t="shared" si="84"/>
        <v>512</v>
      </c>
    </row>
    <row r="254" spans="1:26" ht="15.75">
      <c r="A254" s="58"/>
      <c r="B254" s="271"/>
      <c r="C254" s="386"/>
      <c r="D254" s="386"/>
      <c r="E254" s="386"/>
      <c r="F254" s="386"/>
      <c r="G254" s="386"/>
      <c r="H254" s="386"/>
      <c r="I254" s="386"/>
      <c r="J254" s="386"/>
      <c r="K254" s="358"/>
      <c r="L254" s="357"/>
      <c r="M254" s="357"/>
      <c r="N254" s="364"/>
      <c r="O254" s="358"/>
      <c r="P254" s="357"/>
      <c r="Q254" s="357"/>
      <c r="R254" s="357"/>
      <c r="S254" s="358"/>
      <c r="T254" s="357"/>
      <c r="U254" s="357"/>
      <c r="V254" s="357"/>
      <c r="W254" s="358"/>
      <c r="X254" s="357"/>
      <c r="Y254" s="357"/>
      <c r="Z254" s="357"/>
    </row>
    <row r="255" spans="1:26" ht="15.75">
      <c r="A255" s="83" t="s">
        <v>69</v>
      </c>
      <c r="B255" s="272"/>
      <c r="C255" s="405"/>
      <c r="D255" s="405"/>
      <c r="E255" s="405"/>
      <c r="F255" s="405"/>
      <c r="G255" s="402"/>
      <c r="H255" s="405"/>
      <c r="I255" s="405"/>
      <c r="J255" s="405"/>
      <c r="K255" s="358"/>
      <c r="L255" s="357"/>
      <c r="M255" s="357"/>
      <c r="N255" s="364"/>
      <c r="O255" s="358"/>
      <c r="P255" s="357"/>
      <c r="Q255" s="357"/>
      <c r="R255" s="357"/>
      <c r="S255" s="358"/>
      <c r="T255" s="357"/>
      <c r="U255" s="357"/>
      <c r="V255" s="357"/>
      <c r="W255" s="358"/>
      <c r="X255" s="357"/>
      <c r="Y255" s="357"/>
      <c r="Z255" s="357"/>
    </row>
    <row r="256" spans="1:26" ht="15.75">
      <c r="A256" s="84" t="s">
        <v>56</v>
      </c>
      <c r="B256" s="241"/>
      <c r="C256" s="381"/>
      <c r="D256" s="381"/>
      <c r="E256" s="381"/>
      <c r="F256" s="381"/>
      <c r="G256" s="381"/>
      <c r="H256" s="381"/>
      <c r="I256" s="381"/>
      <c r="J256" s="381"/>
      <c r="K256" s="358"/>
      <c r="L256" s="358"/>
      <c r="M256" s="358"/>
      <c r="N256" s="372"/>
      <c r="O256" s="358"/>
      <c r="P256" s="357"/>
      <c r="Q256" s="357"/>
      <c r="R256" s="357"/>
      <c r="S256" s="358"/>
      <c r="T256" s="357"/>
      <c r="U256" s="357"/>
      <c r="V256" s="357"/>
      <c r="W256" s="358"/>
      <c r="X256" s="357"/>
      <c r="Y256" s="357"/>
      <c r="Z256" s="357"/>
    </row>
    <row r="257" spans="1:26" ht="15.75">
      <c r="A257" s="25" t="s">
        <v>13</v>
      </c>
      <c r="B257" s="233" t="s">
        <v>169</v>
      </c>
      <c r="C257" s="357">
        <f aca="true" t="shared" si="85" ref="C257:C274">D257+E257+F257</f>
        <v>2544</v>
      </c>
      <c r="D257" s="357">
        <f aca="true" t="shared" si="86" ref="D257:D274">H257+L257+P257+T257+X257</f>
        <v>1030</v>
      </c>
      <c r="E257" s="357">
        <f aca="true" t="shared" si="87" ref="E257:E274">I257+M257+Q257+U257+Y257</f>
        <v>614</v>
      </c>
      <c r="F257" s="357">
        <f aca="true" t="shared" si="88" ref="F257:F274">J257+N257+R257+V257+Z257</f>
        <v>900</v>
      </c>
      <c r="G257" s="369">
        <f>H257+I257+J257</f>
        <v>544</v>
      </c>
      <c r="H257" s="370">
        <v>40</v>
      </c>
      <c r="I257" s="370">
        <v>4</v>
      </c>
      <c r="J257" s="370">
        <v>500</v>
      </c>
      <c r="K257" s="359">
        <f>L257+M257+N257</f>
        <v>500</v>
      </c>
      <c r="L257" s="360">
        <v>285</v>
      </c>
      <c r="M257" s="360">
        <v>115</v>
      </c>
      <c r="N257" s="361">
        <v>100</v>
      </c>
      <c r="O257" s="359">
        <f>P257+Q257+R257</f>
        <v>500</v>
      </c>
      <c r="P257" s="360">
        <v>235</v>
      </c>
      <c r="Q257" s="360">
        <v>165</v>
      </c>
      <c r="R257" s="360">
        <v>100</v>
      </c>
      <c r="S257" s="358">
        <f>T257+U257+V257</f>
        <v>500</v>
      </c>
      <c r="T257" s="360">
        <v>235</v>
      </c>
      <c r="U257" s="360">
        <v>165</v>
      </c>
      <c r="V257" s="360">
        <v>100</v>
      </c>
      <c r="W257" s="358">
        <f>X257+Y257+Z257</f>
        <v>500</v>
      </c>
      <c r="X257" s="360">
        <v>235</v>
      </c>
      <c r="Y257" s="360">
        <v>165</v>
      </c>
      <c r="Z257" s="360">
        <v>100</v>
      </c>
    </row>
    <row r="258" spans="1:26" ht="15.75">
      <c r="A258" s="76" t="s">
        <v>16</v>
      </c>
      <c r="B258" s="242" t="s">
        <v>174</v>
      </c>
      <c r="C258" s="357">
        <f t="shared" si="85"/>
        <v>300</v>
      </c>
      <c r="D258" s="357">
        <f t="shared" si="86"/>
        <v>141</v>
      </c>
      <c r="E258" s="357">
        <f t="shared" si="87"/>
        <v>99</v>
      </c>
      <c r="F258" s="357">
        <f t="shared" si="88"/>
        <v>60</v>
      </c>
      <c r="G258" s="359"/>
      <c r="H258" s="360"/>
      <c r="I258" s="360"/>
      <c r="J258" s="360"/>
      <c r="K258" s="358"/>
      <c r="L258" s="357"/>
      <c r="M258" s="357"/>
      <c r="N258" s="364"/>
      <c r="O258" s="359">
        <f>P258+Q258+R258</f>
        <v>100</v>
      </c>
      <c r="P258" s="360">
        <v>47</v>
      </c>
      <c r="Q258" s="360">
        <v>33</v>
      </c>
      <c r="R258" s="360">
        <v>20</v>
      </c>
      <c r="S258" s="358">
        <f>T258+U258+V258</f>
        <v>100</v>
      </c>
      <c r="T258" s="360">
        <v>47</v>
      </c>
      <c r="U258" s="360">
        <v>33</v>
      </c>
      <c r="V258" s="360">
        <v>20</v>
      </c>
      <c r="W258" s="358">
        <f>X258+Y258+Z258</f>
        <v>100</v>
      </c>
      <c r="X258" s="360">
        <v>47</v>
      </c>
      <c r="Y258" s="360">
        <v>33</v>
      </c>
      <c r="Z258" s="360">
        <v>20</v>
      </c>
    </row>
    <row r="259" spans="1:26" ht="15.75">
      <c r="A259" s="76" t="s">
        <v>46</v>
      </c>
      <c r="B259" s="229">
        <v>2010</v>
      </c>
      <c r="C259" s="357">
        <f t="shared" si="85"/>
        <v>88.5</v>
      </c>
      <c r="D259" s="357">
        <f t="shared" si="86"/>
        <v>79</v>
      </c>
      <c r="E259" s="357">
        <f t="shared" si="87"/>
        <v>7.9</v>
      </c>
      <c r="F259" s="357">
        <f t="shared" si="88"/>
        <v>1.6</v>
      </c>
      <c r="G259" s="359">
        <f>H259+I259+J259</f>
        <v>88.5</v>
      </c>
      <c r="H259" s="357">
        <v>79</v>
      </c>
      <c r="I259" s="357">
        <v>7.9</v>
      </c>
      <c r="J259" s="357">
        <v>1.6</v>
      </c>
      <c r="K259" s="358"/>
      <c r="L259" s="357"/>
      <c r="M259" s="357"/>
      <c r="N259" s="364"/>
      <c r="O259" s="358"/>
      <c r="P259" s="357"/>
      <c r="Q259" s="357"/>
      <c r="R259" s="357"/>
      <c r="S259" s="358"/>
      <c r="T259" s="357"/>
      <c r="U259" s="357"/>
      <c r="V259" s="357"/>
      <c r="W259" s="358"/>
      <c r="X259" s="360"/>
      <c r="Y259" s="360"/>
      <c r="Z259" s="360"/>
    </row>
    <row r="260" spans="1:26" ht="15.75">
      <c r="A260" s="76" t="s">
        <v>18</v>
      </c>
      <c r="B260" s="229">
        <v>2010</v>
      </c>
      <c r="C260" s="357">
        <f t="shared" si="85"/>
        <v>278.7</v>
      </c>
      <c r="D260" s="357">
        <f t="shared" si="86"/>
        <v>232.7</v>
      </c>
      <c r="E260" s="357">
        <f t="shared" si="87"/>
        <v>23</v>
      </c>
      <c r="F260" s="357">
        <f t="shared" si="88"/>
        <v>23</v>
      </c>
      <c r="G260" s="359">
        <f>H260+I260+J260</f>
        <v>278.7</v>
      </c>
      <c r="H260" s="357">
        <v>232.7</v>
      </c>
      <c r="I260" s="357">
        <v>23</v>
      </c>
      <c r="J260" s="357">
        <v>23</v>
      </c>
      <c r="K260" s="359"/>
      <c r="L260" s="360"/>
      <c r="M260" s="360"/>
      <c r="N260" s="361"/>
      <c r="O260" s="359"/>
      <c r="P260" s="360"/>
      <c r="Q260" s="360"/>
      <c r="R260" s="360"/>
      <c r="S260" s="359"/>
      <c r="T260" s="360"/>
      <c r="U260" s="360"/>
      <c r="V260" s="360"/>
      <c r="W260" s="359"/>
      <c r="X260" s="360"/>
      <c r="Y260" s="360"/>
      <c r="Z260" s="360"/>
    </row>
    <row r="261" spans="1:26" ht="15.75">
      <c r="A261" s="76" t="s">
        <v>20</v>
      </c>
      <c r="B261" s="229">
        <v>2012</v>
      </c>
      <c r="C261" s="357">
        <f t="shared" si="85"/>
        <v>240</v>
      </c>
      <c r="D261" s="357">
        <f t="shared" si="86"/>
        <v>112.8</v>
      </c>
      <c r="E261" s="357">
        <f t="shared" si="87"/>
        <v>79.2</v>
      </c>
      <c r="F261" s="357">
        <f t="shared" si="88"/>
        <v>48</v>
      </c>
      <c r="G261" s="358"/>
      <c r="H261" s="357"/>
      <c r="I261" s="357"/>
      <c r="J261" s="357"/>
      <c r="K261" s="359"/>
      <c r="L261" s="360"/>
      <c r="M261" s="360"/>
      <c r="N261" s="361"/>
      <c r="O261" s="359">
        <f>P261+Q261+R261</f>
        <v>240</v>
      </c>
      <c r="P261" s="360">
        <v>112.8</v>
      </c>
      <c r="Q261" s="360">
        <v>79.2</v>
      </c>
      <c r="R261" s="360">
        <v>48</v>
      </c>
      <c r="S261" s="359"/>
      <c r="T261" s="360"/>
      <c r="U261" s="360"/>
      <c r="V261" s="360"/>
      <c r="W261" s="359"/>
      <c r="X261" s="360"/>
      <c r="Y261" s="360"/>
      <c r="Z261" s="360"/>
    </row>
    <row r="262" spans="1:26" ht="15.75">
      <c r="A262" s="76" t="s">
        <v>21</v>
      </c>
      <c r="B262" s="229" t="s">
        <v>10</v>
      </c>
      <c r="C262" s="357">
        <f t="shared" si="85"/>
        <v>1200</v>
      </c>
      <c r="D262" s="357">
        <f t="shared" si="86"/>
        <v>594</v>
      </c>
      <c r="E262" s="357">
        <f t="shared" si="87"/>
        <v>366</v>
      </c>
      <c r="F262" s="357">
        <f t="shared" si="88"/>
        <v>240</v>
      </c>
      <c r="G262" s="359"/>
      <c r="H262" s="360"/>
      <c r="I262" s="360"/>
      <c r="J262" s="360"/>
      <c r="K262" s="359">
        <f>L262+M262+N262</f>
        <v>300</v>
      </c>
      <c r="L262" s="360">
        <v>171</v>
      </c>
      <c r="M262" s="360">
        <v>69</v>
      </c>
      <c r="N262" s="361">
        <v>60</v>
      </c>
      <c r="O262" s="359">
        <f>P262+Q262+R262</f>
        <v>300</v>
      </c>
      <c r="P262" s="360">
        <v>141</v>
      </c>
      <c r="Q262" s="360">
        <v>99</v>
      </c>
      <c r="R262" s="360">
        <v>60</v>
      </c>
      <c r="S262" s="358">
        <f>T262+U262+V262</f>
        <v>300</v>
      </c>
      <c r="T262" s="360">
        <v>141</v>
      </c>
      <c r="U262" s="360">
        <v>99</v>
      </c>
      <c r="V262" s="360">
        <v>60</v>
      </c>
      <c r="W262" s="358">
        <f aca="true" t="shared" si="89" ref="W262:W268">X262+Y262+Z262</f>
        <v>300</v>
      </c>
      <c r="X262" s="360">
        <v>141</v>
      </c>
      <c r="Y262" s="360">
        <v>99</v>
      </c>
      <c r="Z262" s="360">
        <v>60</v>
      </c>
    </row>
    <row r="263" spans="1:26" ht="15.75">
      <c r="A263" s="81" t="s">
        <v>23</v>
      </c>
      <c r="B263" s="229" t="s">
        <v>174</v>
      </c>
      <c r="C263" s="357">
        <f t="shared" si="85"/>
        <v>841.1000000000001</v>
      </c>
      <c r="D263" s="357">
        <f t="shared" si="86"/>
        <v>395.3</v>
      </c>
      <c r="E263" s="357">
        <f t="shared" si="87"/>
        <v>277.6</v>
      </c>
      <c r="F263" s="357">
        <f t="shared" si="88"/>
        <v>168.2</v>
      </c>
      <c r="G263" s="358"/>
      <c r="H263" s="357"/>
      <c r="I263" s="357"/>
      <c r="J263" s="357"/>
      <c r="K263" s="359"/>
      <c r="L263" s="360"/>
      <c r="M263" s="360"/>
      <c r="N263" s="361"/>
      <c r="O263" s="359">
        <f>P263+Q263+R263</f>
        <v>250</v>
      </c>
      <c r="P263" s="360">
        <v>117.5</v>
      </c>
      <c r="Q263" s="360">
        <v>82.5</v>
      </c>
      <c r="R263" s="360">
        <v>50</v>
      </c>
      <c r="S263" s="358">
        <f>T263+U263+V263</f>
        <v>250</v>
      </c>
      <c r="T263" s="360">
        <v>117.5</v>
      </c>
      <c r="U263" s="360">
        <v>82.5</v>
      </c>
      <c r="V263" s="360">
        <v>50</v>
      </c>
      <c r="W263" s="358">
        <f t="shared" si="89"/>
        <v>341.09999999999997</v>
      </c>
      <c r="X263" s="360">
        <v>160.3</v>
      </c>
      <c r="Y263" s="360">
        <v>112.6</v>
      </c>
      <c r="Z263" s="360">
        <v>68.2</v>
      </c>
    </row>
    <row r="264" spans="1:26" ht="15.75">
      <c r="A264" s="81" t="s">
        <v>6</v>
      </c>
      <c r="B264" s="242" t="s">
        <v>169</v>
      </c>
      <c r="C264" s="357">
        <f t="shared" si="85"/>
        <v>2765.9</v>
      </c>
      <c r="D264" s="357">
        <f t="shared" si="86"/>
        <v>1405.9</v>
      </c>
      <c r="E264" s="357">
        <f t="shared" si="87"/>
        <v>810</v>
      </c>
      <c r="F264" s="357">
        <f t="shared" si="88"/>
        <v>550</v>
      </c>
      <c r="G264" s="359">
        <f aca="true" t="shared" si="90" ref="G264:G270">H264+I264+J264</f>
        <v>765.9</v>
      </c>
      <c r="H264" s="360">
        <v>415.9</v>
      </c>
      <c r="I264" s="360">
        <v>200</v>
      </c>
      <c r="J264" s="360">
        <v>150</v>
      </c>
      <c r="K264" s="359">
        <f aca="true" t="shared" si="91" ref="K264:K270">L264+M264+N264</f>
        <v>500</v>
      </c>
      <c r="L264" s="360">
        <v>285</v>
      </c>
      <c r="M264" s="360">
        <v>115</v>
      </c>
      <c r="N264" s="361">
        <v>100</v>
      </c>
      <c r="O264" s="359">
        <f>P264+Q264+R264</f>
        <v>500</v>
      </c>
      <c r="P264" s="360">
        <v>235</v>
      </c>
      <c r="Q264" s="360">
        <v>165</v>
      </c>
      <c r="R264" s="360">
        <v>100</v>
      </c>
      <c r="S264" s="358">
        <f>T264+U264+V264</f>
        <v>500</v>
      </c>
      <c r="T264" s="360">
        <v>235</v>
      </c>
      <c r="U264" s="360">
        <v>165</v>
      </c>
      <c r="V264" s="360">
        <v>100</v>
      </c>
      <c r="W264" s="358">
        <f t="shared" si="89"/>
        <v>500</v>
      </c>
      <c r="X264" s="360">
        <v>235</v>
      </c>
      <c r="Y264" s="360">
        <v>165</v>
      </c>
      <c r="Z264" s="360">
        <v>100</v>
      </c>
    </row>
    <row r="265" spans="1:26" ht="26.25">
      <c r="A265" s="76" t="s">
        <v>97</v>
      </c>
      <c r="B265" s="229" t="s">
        <v>186</v>
      </c>
      <c r="C265" s="357">
        <f t="shared" si="85"/>
        <v>314.6</v>
      </c>
      <c r="D265" s="357">
        <f t="shared" si="86"/>
        <v>167.2</v>
      </c>
      <c r="E265" s="357">
        <f t="shared" si="87"/>
        <v>88.4</v>
      </c>
      <c r="F265" s="357">
        <f t="shared" si="88"/>
        <v>59</v>
      </c>
      <c r="G265" s="359">
        <f t="shared" si="90"/>
        <v>34.6</v>
      </c>
      <c r="H265" s="357">
        <v>26.6</v>
      </c>
      <c r="I265" s="357">
        <v>5</v>
      </c>
      <c r="J265" s="357">
        <v>3</v>
      </c>
      <c r="K265" s="359">
        <f t="shared" si="91"/>
        <v>90</v>
      </c>
      <c r="L265" s="360">
        <v>51.3</v>
      </c>
      <c r="M265" s="360">
        <v>20.7</v>
      </c>
      <c r="N265" s="361">
        <v>18</v>
      </c>
      <c r="O265" s="359">
        <f>P265+Q265+R265</f>
        <v>90</v>
      </c>
      <c r="P265" s="360">
        <v>42.3</v>
      </c>
      <c r="Q265" s="360">
        <v>29.7</v>
      </c>
      <c r="R265" s="360">
        <v>18</v>
      </c>
      <c r="S265" s="358"/>
      <c r="T265" s="357"/>
      <c r="U265" s="357"/>
      <c r="V265" s="357"/>
      <c r="W265" s="358">
        <f t="shared" si="89"/>
        <v>100</v>
      </c>
      <c r="X265" s="360">
        <v>47</v>
      </c>
      <c r="Y265" s="360">
        <v>33</v>
      </c>
      <c r="Z265" s="360">
        <v>20</v>
      </c>
    </row>
    <row r="266" spans="1:26" ht="27" customHeight="1">
      <c r="A266" s="76" t="s">
        <v>31</v>
      </c>
      <c r="B266" s="229" t="s">
        <v>191</v>
      </c>
      <c r="C266" s="357">
        <f t="shared" si="85"/>
        <v>407.8</v>
      </c>
      <c r="D266" s="357">
        <f t="shared" si="86"/>
        <v>248.1</v>
      </c>
      <c r="E266" s="357">
        <f t="shared" si="87"/>
        <v>98.7</v>
      </c>
      <c r="F266" s="357">
        <f t="shared" si="88"/>
        <v>61</v>
      </c>
      <c r="G266" s="359">
        <f t="shared" si="90"/>
        <v>107.8</v>
      </c>
      <c r="H266" s="360">
        <v>97.1</v>
      </c>
      <c r="I266" s="360">
        <v>9.7</v>
      </c>
      <c r="J266" s="360">
        <v>1</v>
      </c>
      <c r="K266" s="359">
        <f t="shared" si="91"/>
        <v>100</v>
      </c>
      <c r="L266" s="360">
        <v>57</v>
      </c>
      <c r="M266" s="360">
        <v>23</v>
      </c>
      <c r="N266" s="361">
        <v>20</v>
      </c>
      <c r="O266" s="359"/>
      <c r="P266" s="360"/>
      <c r="Q266" s="360"/>
      <c r="R266" s="360"/>
      <c r="S266" s="358">
        <f>T266+U266+V266</f>
        <v>100</v>
      </c>
      <c r="T266" s="360">
        <v>47</v>
      </c>
      <c r="U266" s="360">
        <v>33</v>
      </c>
      <c r="V266" s="360">
        <v>20</v>
      </c>
      <c r="W266" s="358">
        <f t="shared" si="89"/>
        <v>100</v>
      </c>
      <c r="X266" s="360">
        <v>47</v>
      </c>
      <c r="Y266" s="360">
        <v>33</v>
      </c>
      <c r="Z266" s="360">
        <v>20</v>
      </c>
    </row>
    <row r="267" spans="1:26" ht="15.75">
      <c r="A267" s="76" t="s">
        <v>33</v>
      </c>
      <c r="B267" s="229" t="s">
        <v>169</v>
      </c>
      <c r="C267" s="357">
        <f t="shared" si="85"/>
        <v>375.5</v>
      </c>
      <c r="D267" s="357">
        <f t="shared" si="86"/>
        <v>204.7</v>
      </c>
      <c r="E267" s="357">
        <f t="shared" si="87"/>
        <v>102.19999999999999</v>
      </c>
      <c r="F267" s="357">
        <f t="shared" si="88"/>
        <v>68.6</v>
      </c>
      <c r="G267" s="359">
        <f t="shared" si="90"/>
        <v>55.5</v>
      </c>
      <c r="H267" s="360">
        <v>46.3</v>
      </c>
      <c r="I267" s="360">
        <v>4.6</v>
      </c>
      <c r="J267" s="360">
        <v>4.6</v>
      </c>
      <c r="K267" s="359">
        <f t="shared" si="91"/>
        <v>80</v>
      </c>
      <c r="L267" s="360">
        <v>45.6</v>
      </c>
      <c r="M267" s="360">
        <v>18.4</v>
      </c>
      <c r="N267" s="361">
        <v>16</v>
      </c>
      <c r="O267" s="359">
        <f>P267+Q267+R267</f>
        <v>80</v>
      </c>
      <c r="P267" s="360">
        <v>37.6</v>
      </c>
      <c r="Q267" s="360">
        <v>26.4</v>
      </c>
      <c r="R267" s="360">
        <v>16</v>
      </c>
      <c r="S267" s="358">
        <f>T267+U267+V267</f>
        <v>80</v>
      </c>
      <c r="T267" s="360">
        <v>37.6</v>
      </c>
      <c r="U267" s="360">
        <v>26.4</v>
      </c>
      <c r="V267" s="360">
        <v>16</v>
      </c>
      <c r="W267" s="358">
        <f t="shared" si="89"/>
        <v>80</v>
      </c>
      <c r="X267" s="360">
        <v>37.6</v>
      </c>
      <c r="Y267" s="360">
        <v>26.4</v>
      </c>
      <c r="Z267" s="360">
        <v>16</v>
      </c>
    </row>
    <row r="268" spans="1:26" ht="15.75">
      <c r="A268" s="76" t="s">
        <v>35</v>
      </c>
      <c r="B268" s="229" t="s">
        <v>169</v>
      </c>
      <c r="C268" s="357">
        <f t="shared" si="85"/>
        <v>309</v>
      </c>
      <c r="D268" s="357">
        <f t="shared" si="86"/>
        <v>163.60000000000002</v>
      </c>
      <c r="E268" s="357">
        <f t="shared" si="87"/>
        <v>87.4</v>
      </c>
      <c r="F268" s="357">
        <f t="shared" si="88"/>
        <v>58</v>
      </c>
      <c r="G268" s="359">
        <f t="shared" si="90"/>
        <v>29</v>
      </c>
      <c r="H268" s="360">
        <v>25</v>
      </c>
      <c r="I268" s="360">
        <v>2</v>
      </c>
      <c r="J268" s="360">
        <v>2</v>
      </c>
      <c r="K268" s="359">
        <f t="shared" si="91"/>
        <v>70</v>
      </c>
      <c r="L268" s="360">
        <v>39.9</v>
      </c>
      <c r="M268" s="360">
        <v>16.1</v>
      </c>
      <c r="N268" s="361">
        <v>14</v>
      </c>
      <c r="O268" s="359">
        <f>P268+Q268+R268</f>
        <v>70</v>
      </c>
      <c r="P268" s="360">
        <v>32.9</v>
      </c>
      <c r="Q268" s="360">
        <v>23.1</v>
      </c>
      <c r="R268" s="360">
        <v>14</v>
      </c>
      <c r="S268" s="358">
        <f>T268+U268+V268</f>
        <v>70</v>
      </c>
      <c r="T268" s="360">
        <v>32.9</v>
      </c>
      <c r="U268" s="360">
        <v>23.1</v>
      </c>
      <c r="V268" s="360">
        <v>14</v>
      </c>
      <c r="W268" s="358">
        <f t="shared" si="89"/>
        <v>70</v>
      </c>
      <c r="X268" s="360">
        <v>32.9</v>
      </c>
      <c r="Y268" s="360">
        <v>23.1</v>
      </c>
      <c r="Z268" s="360">
        <v>14</v>
      </c>
    </row>
    <row r="269" spans="1:26" ht="15.75">
      <c r="A269" s="76" t="s">
        <v>9</v>
      </c>
      <c r="B269" s="229" t="s">
        <v>168</v>
      </c>
      <c r="C269" s="357">
        <f t="shared" si="85"/>
        <v>160</v>
      </c>
      <c r="D269" s="357">
        <f t="shared" si="86"/>
        <v>116.19999999999999</v>
      </c>
      <c r="E269" s="357">
        <f t="shared" si="87"/>
        <v>13.4</v>
      </c>
      <c r="F269" s="357">
        <f t="shared" si="88"/>
        <v>30.4</v>
      </c>
      <c r="G269" s="359">
        <f t="shared" si="90"/>
        <v>83.1</v>
      </c>
      <c r="H269" s="360">
        <v>65.1</v>
      </c>
      <c r="I269" s="360">
        <v>3</v>
      </c>
      <c r="J269" s="360">
        <v>15</v>
      </c>
      <c r="K269" s="359">
        <f t="shared" si="91"/>
        <v>76.9</v>
      </c>
      <c r="L269" s="360">
        <v>51.1</v>
      </c>
      <c r="M269" s="360">
        <v>10.4</v>
      </c>
      <c r="N269" s="361">
        <v>15.4</v>
      </c>
      <c r="O269" s="359"/>
      <c r="P269" s="360"/>
      <c r="Q269" s="360"/>
      <c r="R269" s="360"/>
      <c r="S269" s="359"/>
      <c r="T269" s="360"/>
      <c r="U269" s="360"/>
      <c r="V269" s="360"/>
      <c r="W269" s="359"/>
      <c r="X269" s="360"/>
      <c r="Y269" s="360"/>
      <c r="Z269" s="360"/>
    </row>
    <row r="270" spans="1:26" ht="31.5">
      <c r="A270" s="14" t="s">
        <v>48</v>
      </c>
      <c r="B270" s="229" t="s">
        <v>169</v>
      </c>
      <c r="C270" s="357">
        <f t="shared" si="85"/>
        <v>700</v>
      </c>
      <c r="D270" s="357">
        <f t="shared" si="86"/>
        <v>442.1</v>
      </c>
      <c r="E270" s="357">
        <f t="shared" si="87"/>
        <v>137.9</v>
      </c>
      <c r="F270" s="357">
        <f t="shared" si="88"/>
        <v>120</v>
      </c>
      <c r="G270" s="359">
        <f t="shared" si="90"/>
        <v>100</v>
      </c>
      <c r="H270" s="357">
        <v>95</v>
      </c>
      <c r="I270" s="357">
        <v>5</v>
      </c>
      <c r="J270" s="357"/>
      <c r="K270" s="359">
        <f t="shared" si="91"/>
        <v>150</v>
      </c>
      <c r="L270" s="360">
        <v>99.6</v>
      </c>
      <c r="M270" s="360">
        <v>20.4</v>
      </c>
      <c r="N270" s="361">
        <v>30</v>
      </c>
      <c r="O270" s="359">
        <f>P270+Q270+R270</f>
        <v>150</v>
      </c>
      <c r="P270" s="357">
        <v>82.5</v>
      </c>
      <c r="Q270" s="357">
        <v>37.5</v>
      </c>
      <c r="R270" s="357">
        <v>30</v>
      </c>
      <c r="S270" s="358">
        <f>T270+U270+V270</f>
        <v>150</v>
      </c>
      <c r="T270" s="357">
        <v>82.5</v>
      </c>
      <c r="U270" s="357">
        <v>37.5</v>
      </c>
      <c r="V270" s="357">
        <v>30</v>
      </c>
      <c r="W270" s="358">
        <f>X270+Y270+Z270</f>
        <v>150</v>
      </c>
      <c r="X270" s="357">
        <v>82.5</v>
      </c>
      <c r="Y270" s="357">
        <v>37.5</v>
      </c>
      <c r="Z270" s="357">
        <v>30</v>
      </c>
    </row>
    <row r="271" spans="1:26" ht="15.75">
      <c r="A271" s="76" t="s">
        <v>42</v>
      </c>
      <c r="B271" s="229" t="s">
        <v>171</v>
      </c>
      <c r="C271" s="357">
        <f t="shared" si="85"/>
        <v>275.40000000000003</v>
      </c>
      <c r="D271" s="357">
        <f t="shared" si="86"/>
        <v>151.5</v>
      </c>
      <c r="E271" s="357">
        <f t="shared" si="87"/>
        <v>68.8</v>
      </c>
      <c r="F271" s="357">
        <f t="shared" si="88"/>
        <v>55.1</v>
      </c>
      <c r="G271" s="359"/>
      <c r="H271" s="360"/>
      <c r="I271" s="360"/>
      <c r="J271" s="360"/>
      <c r="K271" s="359"/>
      <c r="L271" s="360"/>
      <c r="M271" s="360"/>
      <c r="N271" s="361"/>
      <c r="O271" s="359">
        <f>P271+Q271+R271</f>
        <v>130</v>
      </c>
      <c r="P271" s="357">
        <v>71.5</v>
      </c>
      <c r="Q271" s="357">
        <v>32.5</v>
      </c>
      <c r="R271" s="357">
        <v>26</v>
      </c>
      <c r="S271" s="358">
        <f>T271+U271+V271</f>
        <v>145.4</v>
      </c>
      <c r="T271" s="357">
        <v>80</v>
      </c>
      <c r="U271" s="357">
        <v>36.3</v>
      </c>
      <c r="V271" s="357">
        <v>29.1</v>
      </c>
      <c r="W271" s="359"/>
      <c r="X271" s="360"/>
      <c r="Y271" s="360"/>
      <c r="Z271" s="360"/>
    </row>
    <row r="272" spans="1:26" ht="15.75">
      <c r="A272" s="76" t="s">
        <v>17</v>
      </c>
      <c r="B272" s="229">
        <v>2011</v>
      </c>
      <c r="C272" s="357">
        <f t="shared" si="85"/>
        <v>128</v>
      </c>
      <c r="D272" s="357">
        <f t="shared" si="86"/>
        <v>85</v>
      </c>
      <c r="E272" s="357">
        <f t="shared" si="87"/>
        <v>17.4</v>
      </c>
      <c r="F272" s="357">
        <f t="shared" si="88"/>
        <v>25.6</v>
      </c>
      <c r="G272" s="359"/>
      <c r="H272" s="360"/>
      <c r="I272" s="360"/>
      <c r="J272" s="360"/>
      <c r="K272" s="359">
        <f>L272+M272+N272</f>
        <v>128</v>
      </c>
      <c r="L272" s="360">
        <v>85</v>
      </c>
      <c r="M272" s="360">
        <v>17.4</v>
      </c>
      <c r="N272" s="361">
        <v>25.6</v>
      </c>
      <c r="O272" s="359"/>
      <c r="P272" s="357"/>
      <c r="Q272" s="357"/>
      <c r="R272" s="357"/>
      <c r="S272" s="358"/>
      <c r="T272" s="357"/>
      <c r="U272" s="357"/>
      <c r="V272" s="357"/>
      <c r="W272" s="358"/>
      <c r="X272" s="357"/>
      <c r="Y272" s="357"/>
      <c r="Z272" s="357"/>
    </row>
    <row r="273" spans="1:26" ht="15.75">
      <c r="A273" s="76" t="s">
        <v>43</v>
      </c>
      <c r="B273" s="229" t="s">
        <v>10</v>
      </c>
      <c r="C273" s="357">
        <f t="shared" si="85"/>
        <v>800</v>
      </c>
      <c r="D273" s="357">
        <f t="shared" si="86"/>
        <v>462.8</v>
      </c>
      <c r="E273" s="357">
        <f t="shared" si="87"/>
        <v>177.2</v>
      </c>
      <c r="F273" s="357">
        <f t="shared" si="88"/>
        <v>160</v>
      </c>
      <c r="G273" s="359"/>
      <c r="H273" s="357"/>
      <c r="I273" s="357"/>
      <c r="J273" s="357"/>
      <c r="K273" s="359">
        <f>L273+M273+N273</f>
        <v>200</v>
      </c>
      <c r="L273" s="360">
        <v>132.8</v>
      </c>
      <c r="M273" s="360">
        <v>27.2</v>
      </c>
      <c r="N273" s="361">
        <v>40</v>
      </c>
      <c r="O273" s="359">
        <f>P273+Q273+R273</f>
        <v>200</v>
      </c>
      <c r="P273" s="357">
        <v>110</v>
      </c>
      <c r="Q273" s="357">
        <v>50</v>
      </c>
      <c r="R273" s="357">
        <v>40</v>
      </c>
      <c r="S273" s="358">
        <f>T273+U273+V273</f>
        <v>200</v>
      </c>
      <c r="T273" s="357">
        <v>110</v>
      </c>
      <c r="U273" s="357">
        <v>50</v>
      </c>
      <c r="V273" s="357">
        <v>40</v>
      </c>
      <c r="W273" s="358">
        <f>X273+Y273+Z273</f>
        <v>200</v>
      </c>
      <c r="X273" s="357">
        <v>110</v>
      </c>
      <c r="Y273" s="357">
        <v>50</v>
      </c>
      <c r="Z273" s="357">
        <v>40</v>
      </c>
    </row>
    <row r="274" spans="1:26" ht="16.5" thickBot="1">
      <c r="A274" s="85" t="s">
        <v>44</v>
      </c>
      <c r="B274" s="230">
        <v>2014</v>
      </c>
      <c r="C274" s="365">
        <f t="shared" si="85"/>
        <v>185.7</v>
      </c>
      <c r="D274" s="365">
        <f t="shared" si="86"/>
        <v>102.1</v>
      </c>
      <c r="E274" s="365">
        <f t="shared" si="87"/>
        <v>46.4</v>
      </c>
      <c r="F274" s="365">
        <f t="shared" si="88"/>
        <v>37.2</v>
      </c>
      <c r="G274" s="382"/>
      <c r="H274" s="367"/>
      <c r="I274" s="367"/>
      <c r="J274" s="367"/>
      <c r="K274" s="382"/>
      <c r="L274" s="367"/>
      <c r="M274" s="367"/>
      <c r="N274" s="383"/>
      <c r="O274" s="382"/>
      <c r="P274" s="367"/>
      <c r="Q274" s="367"/>
      <c r="R274" s="367"/>
      <c r="S274" s="382"/>
      <c r="T274" s="367"/>
      <c r="U274" s="367"/>
      <c r="V274" s="367"/>
      <c r="W274" s="366">
        <f>X274+Y274+Z274</f>
        <v>185.7</v>
      </c>
      <c r="X274" s="365">
        <v>102.1</v>
      </c>
      <c r="Y274" s="365">
        <v>46.4</v>
      </c>
      <c r="Z274" s="365">
        <v>37.2</v>
      </c>
    </row>
    <row r="275" spans="1:26" ht="15.75">
      <c r="A275" s="23" t="s">
        <v>52</v>
      </c>
      <c r="B275" s="273"/>
      <c r="C275" s="369">
        <f>SUM(C257:C274)</f>
        <v>11914.2</v>
      </c>
      <c r="D275" s="370">
        <f>SUM(D257:D274)</f>
        <v>6134.000000000002</v>
      </c>
      <c r="E275" s="370">
        <f>SUM(E257:E274)</f>
        <v>3114.5</v>
      </c>
      <c r="F275" s="370">
        <f>SUM(F257:F274)</f>
        <v>2665.7</v>
      </c>
      <c r="G275" s="369">
        <f aca="true" t="shared" si="92" ref="G275:Z275">SUM(G257:G274)</f>
        <v>2087.0999999999995</v>
      </c>
      <c r="H275" s="370">
        <f t="shared" si="92"/>
        <v>1122.6999999999998</v>
      </c>
      <c r="I275" s="370">
        <f t="shared" si="92"/>
        <v>264.2</v>
      </c>
      <c r="J275" s="370">
        <f t="shared" si="92"/>
        <v>700.2</v>
      </c>
      <c r="K275" s="370">
        <f t="shared" si="92"/>
        <v>2194.9</v>
      </c>
      <c r="L275" s="370">
        <f t="shared" si="92"/>
        <v>1303.3</v>
      </c>
      <c r="M275" s="370">
        <f t="shared" si="92"/>
        <v>452.5999999999999</v>
      </c>
      <c r="N275" s="370">
        <f t="shared" si="92"/>
        <v>439</v>
      </c>
      <c r="O275" s="370">
        <f t="shared" si="92"/>
        <v>2610</v>
      </c>
      <c r="P275" s="370">
        <f t="shared" si="92"/>
        <v>1265.1</v>
      </c>
      <c r="Q275" s="370">
        <f t="shared" si="92"/>
        <v>822.9000000000001</v>
      </c>
      <c r="R275" s="370">
        <f t="shared" si="92"/>
        <v>522</v>
      </c>
      <c r="S275" s="370">
        <f t="shared" si="92"/>
        <v>2395.4</v>
      </c>
      <c r="T275" s="370">
        <f t="shared" si="92"/>
        <v>1165.5</v>
      </c>
      <c r="U275" s="370">
        <f t="shared" si="92"/>
        <v>750.8</v>
      </c>
      <c r="V275" s="370">
        <f t="shared" si="92"/>
        <v>479.1</v>
      </c>
      <c r="W275" s="370">
        <f t="shared" si="92"/>
        <v>2626.7999999999997</v>
      </c>
      <c r="X275" s="370">
        <f t="shared" si="92"/>
        <v>1277.3999999999999</v>
      </c>
      <c r="Y275" s="370">
        <f t="shared" si="92"/>
        <v>824</v>
      </c>
      <c r="Z275" s="370">
        <f t="shared" si="92"/>
        <v>525.4</v>
      </c>
    </row>
    <row r="276" spans="1:26" ht="15.75">
      <c r="A276" s="26"/>
      <c r="B276" s="265"/>
      <c r="C276" s="390"/>
      <c r="D276" s="390"/>
      <c r="E276" s="390"/>
      <c r="F276" s="390"/>
      <c r="G276" s="390"/>
      <c r="H276" s="390"/>
      <c r="I276" s="390"/>
      <c r="J276" s="390"/>
      <c r="K276" s="358"/>
      <c r="L276" s="357"/>
      <c r="M276" s="357"/>
      <c r="N276" s="364"/>
      <c r="O276" s="358"/>
      <c r="P276" s="357"/>
      <c r="Q276" s="357"/>
      <c r="R276" s="357"/>
      <c r="S276" s="358"/>
      <c r="T276" s="357"/>
      <c r="U276" s="357"/>
      <c r="V276" s="357"/>
      <c r="W276" s="358"/>
      <c r="X276" s="357"/>
      <c r="Y276" s="357"/>
      <c r="Z276" s="357"/>
    </row>
    <row r="277" spans="1:26" ht="15.75">
      <c r="A277" s="67" t="s">
        <v>55</v>
      </c>
      <c r="B277" s="250"/>
      <c r="C277" s="381"/>
      <c r="D277" s="381"/>
      <c r="E277" s="381"/>
      <c r="F277" s="381"/>
      <c r="G277" s="381"/>
      <c r="H277" s="381"/>
      <c r="I277" s="381"/>
      <c r="J277" s="381"/>
      <c r="K277" s="358"/>
      <c r="L277" s="357"/>
      <c r="M277" s="357"/>
      <c r="N277" s="364"/>
      <c r="O277" s="358"/>
      <c r="P277" s="357"/>
      <c r="Q277" s="357"/>
      <c r="R277" s="357"/>
      <c r="S277" s="358"/>
      <c r="T277" s="357"/>
      <c r="U277" s="357"/>
      <c r="V277" s="357"/>
      <c r="W277" s="358"/>
      <c r="X277" s="357"/>
      <c r="Y277" s="357"/>
      <c r="Z277" s="357"/>
    </row>
    <row r="278" spans="1:26" ht="15.75">
      <c r="A278" s="66" t="s">
        <v>13</v>
      </c>
      <c r="B278" s="233" t="s">
        <v>169</v>
      </c>
      <c r="C278" s="357">
        <f aca="true" t="shared" si="93" ref="C278:C287">D278+E278+F278</f>
        <v>2644</v>
      </c>
      <c r="D278" s="357">
        <f aca="true" t="shared" si="94" ref="D278:D287">H278+L278+P278+T278+X278</f>
        <v>1082</v>
      </c>
      <c r="E278" s="357">
        <f aca="true" t="shared" si="95" ref="E278:E287">I278+M278+Q278+U278+Y278</f>
        <v>642</v>
      </c>
      <c r="F278" s="357">
        <f aca="true" t="shared" si="96" ref="F278:F287">J278+N278+R278+V278+Z278</f>
        <v>920</v>
      </c>
      <c r="G278" s="369">
        <f>H278+I278+J278</f>
        <v>544</v>
      </c>
      <c r="H278" s="370">
        <v>40</v>
      </c>
      <c r="I278" s="370">
        <v>4</v>
      </c>
      <c r="J278" s="370">
        <v>500</v>
      </c>
      <c r="K278" s="359">
        <f>L278+M278+N278</f>
        <v>550</v>
      </c>
      <c r="L278" s="360">
        <v>313.5</v>
      </c>
      <c r="M278" s="360">
        <v>126.5</v>
      </c>
      <c r="N278" s="361">
        <v>110</v>
      </c>
      <c r="O278" s="359">
        <f>P278+Q278+R278</f>
        <v>550</v>
      </c>
      <c r="P278" s="360">
        <v>258.5</v>
      </c>
      <c r="Q278" s="360">
        <v>181.5</v>
      </c>
      <c r="R278" s="360">
        <v>110</v>
      </c>
      <c r="S278" s="358">
        <f>T278+U278+V278</f>
        <v>500</v>
      </c>
      <c r="T278" s="360">
        <v>235</v>
      </c>
      <c r="U278" s="360">
        <v>165</v>
      </c>
      <c r="V278" s="360">
        <v>100</v>
      </c>
      <c r="W278" s="358">
        <f aca="true" t="shared" si="97" ref="W278:W286">X278+Y278+Z278</f>
        <v>500</v>
      </c>
      <c r="X278" s="360">
        <v>235</v>
      </c>
      <c r="Y278" s="360">
        <v>165</v>
      </c>
      <c r="Z278" s="360">
        <v>100</v>
      </c>
    </row>
    <row r="279" spans="1:26" ht="15.75">
      <c r="A279" s="14" t="s">
        <v>20</v>
      </c>
      <c r="B279" s="229" t="s">
        <v>184</v>
      </c>
      <c r="C279" s="357">
        <f t="shared" si="93"/>
        <v>421.7</v>
      </c>
      <c r="D279" s="357">
        <f t="shared" si="94"/>
        <v>198.2</v>
      </c>
      <c r="E279" s="357">
        <f t="shared" si="95"/>
        <v>139.2</v>
      </c>
      <c r="F279" s="357">
        <f t="shared" si="96"/>
        <v>84.3</v>
      </c>
      <c r="G279" s="359"/>
      <c r="H279" s="357"/>
      <c r="I279" s="357"/>
      <c r="J279" s="357"/>
      <c r="K279" s="358"/>
      <c r="L279" s="357"/>
      <c r="M279" s="357"/>
      <c r="N279" s="364"/>
      <c r="O279" s="358"/>
      <c r="P279" s="357"/>
      <c r="Q279" s="357"/>
      <c r="R279" s="357"/>
      <c r="S279" s="358">
        <f>T279+U279+V279</f>
        <v>200</v>
      </c>
      <c r="T279" s="360">
        <v>94</v>
      </c>
      <c r="U279" s="360">
        <v>66</v>
      </c>
      <c r="V279" s="360">
        <v>40</v>
      </c>
      <c r="W279" s="358">
        <f t="shared" si="97"/>
        <v>221.7</v>
      </c>
      <c r="X279" s="360">
        <v>104.2</v>
      </c>
      <c r="Y279" s="360">
        <v>73.2</v>
      </c>
      <c r="Z279" s="360">
        <v>44.3</v>
      </c>
    </row>
    <row r="280" spans="1:26" ht="15.75">
      <c r="A280" s="14" t="s">
        <v>28</v>
      </c>
      <c r="B280" s="229" t="s">
        <v>10</v>
      </c>
      <c r="C280" s="357">
        <f t="shared" si="93"/>
        <v>2500</v>
      </c>
      <c r="D280" s="357">
        <f t="shared" si="94"/>
        <v>1240</v>
      </c>
      <c r="E280" s="357">
        <f t="shared" si="95"/>
        <v>760</v>
      </c>
      <c r="F280" s="357">
        <f t="shared" si="96"/>
        <v>500</v>
      </c>
      <c r="G280" s="359"/>
      <c r="H280" s="358"/>
      <c r="I280" s="357"/>
      <c r="J280" s="357"/>
      <c r="K280" s="359">
        <f>L280+M280+N280</f>
        <v>650</v>
      </c>
      <c r="L280" s="360">
        <v>370.5</v>
      </c>
      <c r="M280" s="360">
        <v>149.5</v>
      </c>
      <c r="N280" s="361">
        <v>130</v>
      </c>
      <c r="O280" s="359">
        <f>P280+Q280+R280</f>
        <v>650</v>
      </c>
      <c r="P280" s="360">
        <v>305.5</v>
      </c>
      <c r="Q280" s="360">
        <v>214.5</v>
      </c>
      <c r="R280" s="360">
        <v>130</v>
      </c>
      <c r="S280" s="358">
        <f>T280+U280+V280</f>
        <v>600</v>
      </c>
      <c r="T280" s="360">
        <v>282</v>
      </c>
      <c r="U280" s="360">
        <v>198</v>
      </c>
      <c r="V280" s="360">
        <v>120</v>
      </c>
      <c r="W280" s="358">
        <f t="shared" si="97"/>
        <v>600</v>
      </c>
      <c r="X280" s="360">
        <v>282</v>
      </c>
      <c r="Y280" s="360">
        <v>198</v>
      </c>
      <c r="Z280" s="360">
        <v>120</v>
      </c>
    </row>
    <row r="281" spans="1:26" ht="15.75">
      <c r="A281" s="14" t="s">
        <v>32</v>
      </c>
      <c r="B281" s="229" t="s">
        <v>169</v>
      </c>
      <c r="C281" s="357">
        <f t="shared" si="93"/>
        <v>805</v>
      </c>
      <c r="D281" s="357">
        <f t="shared" si="94"/>
        <v>471.9</v>
      </c>
      <c r="E281" s="357">
        <f t="shared" si="95"/>
        <v>200.9</v>
      </c>
      <c r="F281" s="357">
        <f t="shared" si="96"/>
        <v>132.2</v>
      </c>
      <c r="G281" s="359">
        <f>H281+I281+J281</f>
        <v>184</v>
      </c>
      <c r="H281" s="360">
        <v>160</v>
      </c>
      <c r="I281" s="360">
        <v>16</v>
      </c>
      <c r="J281" s="360">
        <v>8</v>
      </c>
      <c r="K281" s="359">
        <f>L281+M281+N281</f>
        <v>200</v>
      </c>
      <c r="L281" s="360">
        <v>114</v>
      </c>
      <c r="M281" s="360">
        <v>46</v>
      </c>
      <c r="N281" s="361">
        <v>40</v>
      </c>
      <c r="O281" s="359">
        <f>P281+Q281+R281</f>
        <v>150</v>
      </c>
      <c r="P281" s="360">
        <v>70.5</v>
      </c>
      <c r="Q281" s="360">
        <v>49.5</v>
      </c>
      <c r="R281" s="360">
        <v>30</v>
      </c>
      <c r="S281" s="358">
        <f>T281+U281+V281</f>
        <v>150</v>
      </c>
      <c r="T281" s="360">
        <v>70.5</v>
      </c>
      <c r="U281" s="360">
        <v>49.5</v>
      </c>
      <c r="V281" s="360">
        <v>30</v>
      </c>
      <c r="W281" s="358">
        <f t="shared" si="97"/>
        <v>121</v>
      </c>
      <c r="X281" s="360">
        <v>56.9</v>
      </c>
      <c r="Y281" s="360">
        <v>39.9</v>
      </c>
      <c r="Z281" s="360">
        <v>24.2</v>
      </c>
    </row>
    <row r="282" spans="1:26" ht="15.75">
      <c r="A282" s="14" t="s">
        <v>35</v>
      </c>
      <c r="B282" s="229" t="s">
        <v>173</v>
      </c>
      <c r="C282" s="357">
        <f t="shared" si="93"/>
        <v>605.5</v>
      </c>
      <c r="D282" s="357">
        <f t="shared" si="94"/>
        <v>326.9</v>
      </c>
      <c r="E282" s="357">
        <f t="shared" si="95"/>
        <v>162</v>
      </c>
      <c r="F282" s="357">
        <f t="shared" si="96"/>
        <v>116.6</v>
      </c>
      <c r="G282" s="359">
        <f>H282+I282+J282</f>
        <v>32.7</v>
      </c>
      <c r="H282" s="360">
        <v>27.7</v>
      </c>
      <c r="I282" s="360">
        <v>3</v>
      </c>
      <c r="J282" s="360">
        <v>2</v>
      </c>
      <c r="K282" s="359">
        <f>L282+M282+N282</f>
        <v>300</v>
      </c>
      <c r="L282" s="360">
        <v>171</v>
      </c>
      <c r="M282" s="360">
        <v>69</v>
      </c>
      <c r="N282" s="361">
        <v>60</v>
      </c>
      <c r="O282" s="359">
        <f>P282+Q282+R282</f>
        <v>272.8</v>
      </c>
      <c r="P282" s="360">
        <v>128.2</v>
      </c>
      <c r="Q282" s="360">
        <v>90</v>
      </c>
      <c r="R282" s="360">
        <v>54.6</v>
      </c>
      <c r="S282" s="359"/>
      <c r="T282" s="360"/>
      <c r="U282" s="360"/>
      <c r="V282" s="360"/>
      <c r="W282" s="359"/>
      <c r="X282" s="360"/>
      <c r="Y282" s="360"/>
      <c r="Z282" s="360"/>
    </row>
    <row r="283" spans="1:26" ht="15.75">
      <c r="A283" s="14" t="s">
        <v>9</v>
      </c>
      <c r="B283" s="229" t="s">
        <v>184</v>
      </c>
      <c r="C283" s="357">
        <f t="shared" si="93"/>
        <v>338</v>
      </c>
      <c r="D283" s="357">
        <f t="shared" si="94"/>
        <v>185.8</v>
      </c>
      <c r="E283" s="357">
        <f t="shared" si="95"/>
        <v>84.6</v>
      </c>
      <c r="F283" s="357">
        <f t="shared" si="96"/>
        <v>67.6</v>
      </c>
      <c r="G283" s="359"/>
      <c r="H283" s="360"/>
      <c r="I283" s="360"/>
      <c r="J283" s="360"/>
      <c r="K283" s="358"/>
      <c r="L283" s="357"/>
      <c r="M283" s="357"/>
      <c r="N283" s="364"/>
      <c r="O283" s="358"/>
      <c r="P283" s="357"/>
      <c r="Q283" s="357"/>
      <c r="R283" s="357"/>
      <c r="S283" s="358">
        <f>T283+U283+V283</f>
        <v>169</v>
      </c>
      <c r="T283" s="357">
        <v>92.9</v>
      </c>
      <c r="U283" s="357">
        <v>42.3</v>
      </c>
      <c r="V283" s="357">
        <v>33.8</v>
      </c>
      <c r="W283" s="358">
        <f t="shared" si="97"/>
        <v>169</v>
      </c>
      <c r="X283" s="357">
        <v>92.9</v>
      </c>
      <c r="Y283" s="357">
        <v>42.3</v>
      </c>
      <c r="Z283" s="357">
        <v>33.8</v>
      </c>
    </row>
    <row r="284" spans="1:26" ht="15.75">
      <c r="A284" s="14" t="s">
        <v>42</v>
      </c>
      <c r="B284" s="229" t="s">
        <v>171</v>
      </c>
      <c r="C284" s="357">
        <f t="shared" si="93"/>
        <v>444.9</v>
      </c>
      <c r="D284" s="357">
        <f t="shared" si="94"/>
        <v>244.7</v>
      </c>
      <c r="E284" s="357">
        <f t="shared" si="95"/>
        <v>111.2</v>
      </c>
      <c r="F284" s="357">
        <f t="shared" si="96"/>
        <v>89</v>
      </c>
      <c r="G284" s="359"/>
      <c r="H284" s="360"/>
      <c r="I284" s="360"/>
      <c r="J284" s="360"/>
      <c r="K284" s="359"/>
      <c r="L284" s="360"/>
      <c r="M284" s="360"/>
      <c r="N284" s="361"/>
      <c r="O284" s="359">
        <f>P284+Q284+R284</f>
        <v>244.89999999999998</v>
      </c>
      <c r="P284" s="357">
        <v>134.7</v>
      </c>
      <c r="Q284" s="357">
        <v>61.2</v>
      </c>
      <c r="R284" s="357">
        <v>49</v>
      </c>
      <c r="S284" s="358">
        <f>T284+U284+V284</f>
        <v>200</v>
      </c>
      <c r="T284" s="357">
        <v>110</v>
      </c>
      <c r="U284" s="357">
        <v>50</v>
      </c>
      <c r="V284" s="357">
        <v>40</v>
      </c>
      <c r="W284" s="359"/>
      <c r="X284" s="360"/>
      <c r="Y284" s="360"/>
      <c r="Z284" s="360"/>
    </row>
    <row r="285" spans="1:26" ht="15.75">
      <c r="A285" s="14" t="s">
        <v>43</v>
      </c>
      <c r="B285" s="229" t="s">
        <v>174</v>
      </c>
      <c r="C285" s="357">
        <f t="shared" si="93"/>
        <v>1000</v>
      </c>
      <c r="D285" s="357">
        <f t="shared" si="94"/>
        <v>550</v>
      </c>
      <c r="E285" s="357">
        <f t="shared" si="95"/>
        <v>250</v>
      </c>
      <c r="F285" s="357">
        <f t="shared" si="96"/>
        <v>200</v>
      </c>
      <c r="G285" s="359"/>
      <c r="H285" s="357"/>
      <c r="I285" s="357"/>
      <c r="J285" s="357"/>
      <c r="K285" s="359"/>
      <c r="L285" s="360"/>
      <c r="M285" s="360"/>
      <c r="N285" s="361"/>
      <c r="O285" s="359">
        <f>P285+Q285+R285</f>
        <v>350</v>
      </c>
      <c r="P285" s="357">
        <v>192.5</v>
      </c>
      <c r="Q285" s="357">
        <v>87.5</v>
      </c>
      <c r="R285" s="357">
        <v>70</v>
      </c>
      <c r="S285" s="358">
        <f>T285+U285+V285</f>
        <v>300</v>
      </c>
      <c r="T285" s="357">
        <v>165</v>
      </c>
      <c r="U285" s="357">
        <v>75</v>
      </c>
      <c r="V285" s="357">
        <v>60</v>
      </c>
      <c r="W285" s="358">
        <f t="shared" si="97"/>
        <v>350</v>
      </c>
      <c r="X285" s="357">
        <v>192.5</v>
      </c>
      <c r="Y285" s="357">
        <v>87.5</v>
      </c>
      <c r="Z285" s="357">
        <v>70</v>
      </c>
    </row>
    <row r="286" spans="1:26" ht="31.5">
      <c r="A286" s="14" t="s">
        <v>47</v>
      </c>
      <c r="B286" s="229">
        <v>2014</v>
      </c>
      <c r="C286" s="357">
        <f t="shared" si="93"/>
        <v>283.5</v>
      </c>
      <c r="D286" s="357">
        <f t="shared" si="94"/>
        <v>155.9</v>
      </c>
      <c r="E286" s="357">
        <f t="shared" si="95"/>
        <v>70.9</v>
      </c>
      <c r="F286" s="357">
        <f t="shared" si="96"/>
        <v>56.7</v>
      </c>
      <c r="G286" s="359"/>
      <c r="H286" s="360"/>
      <c r="I286" s="360"/>
      <c r="J286" s="360"/>
      <c r="K286" s="359"/>
      <c r="L286" s="360"/>
      <c r="M286" s="360"/>
      <c r="N286" s="361"/>
      <c r="O286" s="359"/>
      <c r="P286" s="360"/>
      <c r="Q286" s="360"/>
      <c r="R286" s="360"/>
      <c r="S286" s="359"/>
      <c r="T286" s="360"/>
      <c r="U286" s="360"/>
      <c r="V286" s="360"/>
      <c r="W286" s="358">
        <f t="shared" si="97"/>
        <v>283.5</v>
      </c>
      <c r="X286" s="357">
        <v>155.9</v>
      </c>
      <c r="Y286" s="357">
        <v>70.9</v>
      </c>
      <c r="Z286" s="357">
        <v>56.7</v>
      </c>
    </row>
    <row r="287" spans="1:26" ht="16.5" thickBot="1">
      <c r="A287" s="62" t="s">
        <v>39</v>
      </c>
      <c r="B287" s="230" t="s">
        <v>175</v>
      </c>
      <c r="C287" s="365">
        <f t="shared" si="93"/>
        <v>1190.8</v>
      </c>
      <c r="D287" s="365">
        <f t="shared" si="94"/>
        <v>819.4999999999999</v>
      </c>
      <c r="E287" s="365">
        <f t="shared" si="95"/>
        <v>194.8</v>
      </c>
      <c r="F287" s="365">
        <f t="shared" si="96"/>
        <v>176.5</v>
      </c>
      <c r="G287" s="382">
        <f>H287+I287+J287</f>
        <v>338.2</v>
      </c>
      <c r="H287" s="365">
        <v>316.4</v>
      </c>
      <c r="I287" s="365">
        <v>15.8</v>
      </c>
      <c r="J287" s="365">
        <v>6</v>
      </c>
      <c r="K287" s="382">
        <f>L287+M287+N287</f>
        <v>300</v>
      </c>
      <c r="L287" s="367">
        <v>199.2</v>
      </c>
      <c r="M287" s="367">
        <v>40.8</v>
      </c>
      <c r="N287" s="383">
        <v>60</v>
      </c>
      <c r="O287" s="382">
        <f>P287+Q287+R287</f>
        <v>300</v>
      </c>
      <c r="P287" s="365">
        <v>165</v>
      </c>
      <c r="Q287" s="365">
        <v>75</v>
      </c>
      <c r="R287" s="365">
        <v>60</v>
      </c>
      <c r="S287" s="366">
        <v>252.6</v>
      </c>
      <c r="T287" s="365">
        <v>138.9</v>
      </c>
      <c r="U287" s="365">
        <v>63.2</v>
      </c>
      <c r="V287" s="365">
        <v>50.5</v>
      </c>
      <c r="W287" s="366"/>
      <c r="X287" s="365"/>
      <c r="Y287" s="365"/>
      <c r="Z287" s="365"/>
    </row>
    <row r="288" spans="1:26" ht="15.75">
      <c r="A288" s="23" t="s">
        <v>52</v>
      </c>
      <c r="B288" s="233"/>
      <c r="C288" s="362">
        <f>SUM(C278:C287)</f>
        <v>10233.399999999998</v>
      </c>
      <c r="D288" s="350">
        <f>SUM(D278:D287)</f>
        <v>5274.9</v>
      </c>
      <c r="E288" s="350">
        <f>SUM(E278:E287)</f>
        <v>2615.6000000000004</v>
      </c>
      <c r="F288" s="350">
        <f>SUM(F278:F287)</f>
        <v>2342.8999999999996</v>
      </c>
      <c r="G288" s="362">
        <f aca="true" t="shared" si="98" ref="G288:Z288">SUM(G278:G287)</f>
        <v>1098.9</v>
      </c>
      <c r="H288" s="350">
        <f t="shared" si="98"/>
        <v>544.0999999999999</v>
      </c>
      <c r="I288" s="350">
        <f t="shared" si="98"/>
        <v>38.8</v>
      </c>
      <c r="J288" s="350">
        <f t="shared" si="98"/>
        <v>516</v>
      </c>
      <c r="K288" s="350">
        <f t="shared" si="98"/>
        <v>2000</v>
      </c>
      <c r="L288" s="350">
        <f t="shared" si="98"/>
        <v>1168.2</v>
      </c>
      <c r="M288" s="350">
        <f t="shared" si="98"/>
        <v>431.8</v>
      </c>
      <c r="N288" s="350">
        <f t="shared" si="98"/>
        <v>400</v>
      </c>
      <c r="O288" s="350">
        <f t="shared" si="98"/>
        <v>2517.7</v>
      </c>
      <c r="P288" s="350">
        <f t="shared" si="98"/>
        <v>1254.9</v>
      </c>
      <c r="Q288" s="350">
        <f t="shared" si="98"/>
        <v>759.2</v>
      </c>
      <c r="R288" s="350">
        <f t="shared" si="98"/>
        <v>503.6</v>
      </c>
      <c r="S288" s="350">
        <f t="shared" si="98"/>
        <v>2371.6</v>
      </c>
      <c r="T288" s="350">
        <f t="shared" si="98"/>
        <v>1188.3000000000002</v>
      </c>
      <c r="U288" s="350">
        <f t="shared" si="98"/>
        <v>709</v>
      </c>
      <c r="V288" s="350">
        <f t="shared" si="98"/>
        <v>474.3</v>
      </c>
      <c r="W288" s="350">
        <f t="shared" si="98"/>
        <v>2245.2</v>
      </c>
      <c r="X288" s="350">
        <f t="shared" si="98"/>
        <v>1119.4</v>
      </c>
      <c r="Y288" s="350">
        <f t="shared" si="98"/>
        <v>676.8</v>
      </c>
      <c r="Z288" s="350">
        <f t="shared" si="98"/>
        <v>449</v>
      </c>
    </row>
    <row r="289" spans="1:26" ht="15.75">
      <c r="A289" s="36"/>
      <c r="B289" s="260"/>
      <c r="C289" s="397"/>
      <c r="D289" s="397"/>
      <c r="E289" s="397"/>
      <c r="F289" s="397"/>
      <c r="G289" s="390"/>
      <c r="H289" s="389"/>
      <c r="I289" s="389"/>
      <c r="J289" s="389"/>
      <c r="K289" s="358"/>
      <c r="L289" s="357"/>
      <c r="M289" s="357"/>
      <c r="N289" s="364"/>
      <c r="O289" s="358"/>
      <c r="P289" s="357"/>
      <c r="Q289" s="357"/>
      <c r="R289" s="357"/>
      <c r="S289" s="358"/>
      <c r="T289" s="357"/>
      <c r="U289" s="357"/>
      <c r="V289" s="357"/>
      <c r="W289" s="358"/>
      <c r="X289" s="357"/>
      <c r="Y289" s="357"/>
      <c r="Z289" s="357"/>
    </row>
    <row r="290" spans="1:26" ht="15.75">
      <c r="A290" s="67" t="s">
        <v>54</v>
      </c>
      <c r="B290" s="250"/>
      <c r="C290" s="381"/>
      <c r="D290" s="381"/>
      <c r="E290" s="381"/>
      <c r="F290" s="381"/>
      <c r="G290" s="381"/>
      <c r="H290" s="381"/>
      <c r="I290" s="381"/>
      <c r="J290" s="381"/>
      <c r="K290" s="359"/>
      <c r="L290" s="360"/>
      <c r="M290" s="360"/>
      <c r="N290" s="361"/>
      <c r="O290" s="359"/>
      <c r="P290" s="360"/>
      <c r="Q290" s="360"/>
      <c r="R290" s="360"/>
      <c r="S290" s="359"/>
      <c r="T290" s="360"/>
      <c r="U290" s="360"/>
      <c r="V290" s="360"/>
      <c r="W290" s="359"/>
      <c r="X290" s="360"/>
      <c r="Y290" s="360"/>
      <c r="Z290" s="360"/>
    </row>
    <row r="291" spans="1:26" ht="15.75">
      <c r="A291" s="37" t="s">
        <v>13</v>
      </c>
      <c r="B291" s="233" t="s">
        <v>10</v>
      </c>
      <c r="C291" s="357">
        <f aca="true" t="shared" si="99" ref="C291:C296">D291+E291+F291</f>
        <v>7500</v>
      </c>
      <c r="D291" s="357">
        <f aca="true" t="shared" si="100" ref="D291:D296">H291+L291+P291+T291+X291</f>
        <v>3675</v>
      </c>
      <c r="E291" s="357">
        <f aca="true" t="shared" si="101" ref="E291:E296">I291+M291+Q291+U291+Y291</f>
        <v>2325</v>
      </c>
      <c r="F291" s="357">
        <f aca="true" t="shared" si="102" ref="F291:F296">J291+N291+R291+V291+Z291</f>
        <v>1500</v>
      </c>
      <c r="G291" s="369"/>
      <c r="H291" s="370"/>
      <c r="I291" s="370"/>
      <c r="J291" s="370"/>
      <c r="K291" s="359">
        <f>L291+M291+N291</f>
        <v>1500</v>
      </c>
      <c r="L291" s="360">
        <v>855</v>
      </c>
      <c r="M291" s="360">
        <v>345</v>
      </c>
      <c r="N291" s="361">
        <v>300</v>
      </c>
      <c r="O291" s="359">
        <f>P291+Q291+R291</f>
        <v>2000</v>
      </c>
      <c r="P291" s="360">
        <v>940</v>
      </c>
      <c r="Q291" s="360">
        <v>660</v>
      </c>
      <c r="R291" s="360">
        <v>400</v>
      </c>
      <c r="S291" s="358">
        <f>T291+U291+V291</f>
        <v>2000</v>
      </c>
      <c r="T291" s="360">
        <v>940</v>
      </c>
      <c r="U291" s="360">
        <v>660</v>
      </c>
      <c r="V291" s="360">
        <v>400</v>
      </c>
      <c r="W291" s="358">
        <f>X291+Y291+Z291</f>
        <v>2000</v>
      </c>
      <c r="X291" s="360">
        <v>940</v>
      </c>
      <c r="Y291" s="360">
        <v>660</v>
      </c>
      <c r="Z291" s="360">
        <v>400</v>
      </c>
    </row>
    <row r="292" spans="1:26" ht="15.75">
      <c r="A292" s="30" t="s">
        <v>25</v>
      </c>
      <c r="B292" s="274" t="s">
        <v>184</v>
      </c>
      <c r="C292" s="357">
        <f t="shared" si="99"/>
        <v>650</v>
      </c>
      <c r="D292" s="357">
        <f t="shared" si="100"/>
        <v>305.5</v>
      </c>
      <c r="E292" s="357">
        <f t="shared" si="101"/>
        <v>214.5</v>
      </c>
      <c r="F292" s="357">
        <f t="shared" si="102"/>
        <v>130</v>
      </c>
      <c r="G292" s="359"/>
      <c r="H292" s="360"/>
      <c r="I292" s="360"/>
      <c r="J292" s="360"/>
      <c r="K292" s="358"/>
      <c r="L292" s="357"/>
      <c r="M292" s="357"/>
      <c r="N292" s="364"/>
      <c r="O292" s="358"/>
      <c r="P292" s="357"/>
      <c r="Q292" s="357"/>
      <c r="R292" s="357"/>
      <c r="S292" s="358">
        <f>T292+U292+V292</f>
        <v>300</v>
      </c>
      <c r="T292" s="360">
        <v>141</v>
      </c>
      <c r="U292" s="360">
        <v>99</v>
      </c>
      <c r="V292" s="360">
        <v>60</v>
      </c>
      <c r="W292" s="358">
        <f>X292+Y292+Z292</f>
        <v>350</v>
      </c>
      <c r="X292" s="360">
        <v>164.5</v>
      </c>
      <c r="Y292" s="360">
        <v>115.5</v>
      </c>
      <c r="Z292" s="360">
        <v>70</v>
      </c>
    </row>
    <row r="293" spans="1:26" ht="15.75">
      <c r="A293" s="30" t="s">
        <v>12</v>
      </c>
      <c r="B293" s="229" t="s">
        <v>171</v>
      </c>
      <c r="C293" s="357">
        <f t="shared" si="99"/>
        <v>550</v>
      </c>
      <c r="D293" s="357">
        <f t="shared" si="100"/>
        <v>302.5</v>
      </c>
      <c r="E293" s="357">
        <f t="shared" si="101"/>
        <v>137.5</v>
      </c>
      <c r="F293" s="357">
        <f t="shared" si="102"/>
        <v>110</v>
      </c>
      <c r="G293" s="359"/>
      <c r="H293" s="360"/>
      <c r="I293" s="360"/>
      <c r="J293" s="360"/>
      <c r="K293" s="359"/>
      <c r="L293" s="360"/>
      <c r="M293" s="360"/>
      <c r="N293" s="361"/>
      <c r="O293" s="359">
        <f>P293+Q293+R293</f>
        <v>300</v>
      </c>
      <c r="P293" s="357">
        <v>165</v>
      </c>
      <c r="Q293" s="357">
        <v>75</v>
      </c>
      <c r="R293" s="357">
        <v>60</v>
      </c>
      <c r="S293" s="358">
        <f>T293+U293+V293</f>
        <v>250</v>
      </c>
      <c r="T293" s="357">
        <v>137.5</v>
      </c>
      <c r="U293" s="357">
        <v>62.5</v>
      </c>
      <c r="V293" s="357">
        <v>50</v>
      </c>
      <c r="W293" s="359"/>
      <c r="X293" s="360"/>
      <c r="Y293" s="360"/>
      <c r="Z293" s="360"/>
    </row>
    <row r="294" spans="1:26" ht="15.75">
      <c r="A294" s="30" t="s">
        <v>29</v>
      </c>
      <c r="B294" s="229" t="s">
        <v>10</v>
      </c>
      <c r="C294" s="357">
        <f t="shared" si="99"/>
        <v>1400</v>
      </c>
      <c r="D294" s="357">
        <f t="shared" si="100"/>
        <v>809.9</v>
      </c>
      <c r="E294" s="357">
        <f t="shared" si="101"/>
        <v>310.1</v>
      </c>
      <c r="F294" s="357">
        <f t="shared" si="102"/>
        <v>280</v>
      </c>
      <c r="G294" s="358"/>
      <c r="H294" s="357"/>
      <c r="I294" s="357"/>
      <c r="J294" s="357"/>
      <c r="K294" s="359">
        <f>L294+M294+N294</f>
        <v>350</v>
      </c>
      <c r="L294" s="360">
        <v>232.4</v>
      </c>
      <c r="M294" s="360">
        <v>47.6</v>
      </c>
      <c r="N294" s="361">
        <v>70</v>
      </c>
      <c r="O294" s="359">
        <f>P294+Q294+R294</f>
        <v>350</v>
      </c>
      <c r="P294" s="357">
        <v>192.5</v>
      </c>
      <c r="Q294" s="357">
        <v>87.5</v>
      </c>
      <c r="R294" s="357">
        <v>70</v>
      </c>
      <c r="S294" s="358">
        <f>T294+U294+V294</f>
        <v>350</v>
      </c>
      <c r="T294" s="357">
        <v>192.5</v>
      </c>
      <c r="U294" s="357">
        <v>87.5</v>
      </c>
      <c r="V294" s="357">
        <v>70</v>
      </c>
      <c r="W294" s="358">
        <f>X294+Y294+Z294</f>
        <v>350</v>
      </c>
      <c r="X294" s="357">
        <v>192.5</v>
      </c>
      <c r="Y294" s="357">
        <v>87.5</v>
      </c>
      <c r="Z294" s="357">
        <v>70</v>
      </c>
    </row>
    <row r="295" spans="1:26" ht="31.5">
      <c r="A295" s="30" t="s">
        <v>47</v>
      </c>
      <c r="B295" s="229">
        <v>2014</v>
      </c>
      <c r="C295" s="357">
        <f t="shared" si="99"/>
        <v>200</v>
      </c>
      <c r="D295" s="357">
        <f t="shared" si="100"/>
        <v>110</v>
      </c>
      <c r="E295" s="357">
        <f t="shared" si="101"/>
        <v>50</v>
      </c>
      <c r="F295" s="357">
        <f t="shared" si="102"/>
        <v>40</v>
      </c>
      <c r="G295" s="359"/>
      <c r="H295" s="360"/>
      <c r="I295" s="360"/>
      <c r="J295" s="360"/>
      <c r="K295" s="358"/>
      <c r="L295" s="357"/>
      <c r="M295" s="357"/>
      <c r="N295" s="364"/>
      <c r="O295" s="358"/>
      <c r="P295" s="357"/>
      <c r="Q295" s="357"/>
      <c r="R295" s="357"/>
      <c r="S295" s="358"/>
      <c r="T295" s="357"/>
      <c r="U295" s="357"/>
      <c r="V295" s="357"/>
      <c r="W295" s="358">
        <f>X295+Y295+Z295</f>
        <v>200</v>
      </c>
      <c r="X295" s="357">
        <v>110</v>
      </c>
      <c r="Y295" s="357">
        <v>50</v>
      </c>
      <c r="Z295" s="357">
        <v>40</v>
      </c>
    </row>
    <row r="296" spans="1:26" ht="16.5" thickBot="1">
      <c r="A296" s="86" t="s">
        <v>40</v>
      </c>
      <c r="B296" s="230">
        <v>2013</v>
      </c>
      <c r="C296" s="365">
        <f t="shared" si="99"/>
        <v>306</v>
      </c>
      <c r="D296" s="365">
        <f t="shared" si="100"/>
        <v>168.3</v>
      </c>
      <c r="E296" s="365">
        <f t="shared" si="101"/>
        <v>76.5</v>
      </c>
      <c r="F296" s="365">
        <f t="shared" si="102"/>
        <v>61.2</v>
      </c>
      <c r="G296" s="382"/>
      <c r="H296" s="367"/>
      <c r="I296" s="367"/>
      <c r="J296" s="367"/>
      <c r="K296" s="366"/>
      <c r="L296" s="365"/>
      <c r="M296" s="365"/>
      <c r="N296" s="368"/>
      <c r="O296" s="366"/>
      <c r="P296" s="365"/>
      <c r="Q296" s="365"/>
      <c r="R296" s="365"/>
      <c r="S296" s="366">
        <f>T296+U296+V296</f>
        <v>306</v>
      </c>
      <c r="T296" s="365">
        <v>168.3</v>
      </c>
      <c r="U296" s="365">
        <v>76.5</v>
      </c>
      <c r="V296" s="365">
        <v>61.2</v>
      </c>
      <c r="W296" s="366"/>
      <c r="X296" s="365"/>
      <c r="Y296" s="365"/>
      <c r="Z296" s="365"/>
    </row>
    <row r="297" spans="1:26" ht="15.75">
      <c r="A297" s="23" t="s">
        <v>52</v>
      </c>
      <c r="B297" s="233"/>
      <c r="C297" s="360">
        <f>D297+E297+F297</f>
        <v>10606</v>
      </c>
      <c r="D297" s="370">
        <f>SUM(D291:D296)</f>
        <v>5371.2</v>
      </c>
      <c r="E297" s="370">
        <f>SUM(E291:E296)</f>
        <v>3113.6</v>
      </c>
      <c r="F297" s="370">
        <f>SUM(F291:F296)</f>
        <v>2121.2</v>
      </c>
      <c r="G297" s="369"/>
      <c r="H297" s="370"/>
      <c r="I297" s="370"/>
      <c r="J297" s="370"/>
      <c r="K297" s="360">
        <f>L297+M297+N297</f>
        <v>1850</v>
      </c>
      <c r="L297" s="370">
        <f>SUM(L291:L296)</f>
        <v>1087.4</v>
      </c>
      <c r="M297" s="370">
        <f aca="true" t="shared" si="103" ref="M297:Z297">SUM(M291:M296)</f>
        <v>392.6</v>
      </c>
      <c r="N297" s="370">
        <f t="shared" si="103"/>
        <v>370</v>
      </c>
      <c r="O297" s="370">
        <f t="shared" si="103"/>
        <v>2650</v>
      </c>
      <c r="P297" s="370">
        <f t="shared" si="103"/>
        <v>1297.5</v>
      </c>
      <c r="Q297" s="370">
        <f t="shared" si="103"/>
        <v>822.5</v>
      </c>
      <c r="R297" s="370">
        <f t="shared" si="103"/>
        <v>530</v>
      </c>
      <c r="S297" s="370">
        <f t="shared" si="103"/>
        <v>3206</v>
      </c>
      <c r="T297" s="370">
        <f t="shared" si="103"/>
        <v>1579.3</v>
      </c>
      <c r="U297" s="370">
        <f t="shared" si="103"/>
        <v>985.5</v>
      </c>
      <c r="V297" s="370">
        <f t="shared" si="103"/>
        <v>641.2</v>
      </c>
      <c r="W297" s="370">
        <f t="shared" si="103"/>
        <v>2900</v>
      </c>
      <c r="X297" s="370">
        <f t="shared" si="103"/>
        <v>1407</v>
      </c>
      <c r="Y297" s="370">
        <f t="shared" si="103"/>
        <v>913</v>
      </c>
      <c r="Z297" s="370">
        <f t="shared" si="103"/>
        <v>580</v>
      </c>
    </row>
    <row r="298" spans="1:26" ht="16.5" thickBot="1">
      <c r="A298" s="87"/>
      <c r="B298" s="251"/>
      <c r="C298" s="290"/>
      <c r="D298" s="290"/>
      <c r="E298" s="290"/>
      <c r="F298" s="290"/>
      <c r="G298" s="291"/>
      <c r="H298" s="292"/>
      <c r="I298" s="292"/>
      <c r="J298" s="292"/>
      <c r="K298" s="289"/>
      <c r="L298" s="288"/>
      <c r="M298" s="288"/>
      <c r="N298" s="349"/>
      <c r="O298" s="289"/>
      <c r="P298" s="288"/>
      <c r="Q298" s="288"/>
      <c r="R298" s="288"/>
      <c r="S298" s="289"/>
      <c r="T298" s="288"/>
      <c r="U298" s="288"/>
      <c r="V298" s="288"/>
      <c r="W298" s="289"/>
      <c r="X298" s="288"/>
      <c r="Y298" s="288"/>
      <c r="Z298" s="288"/>
    </row>
    <row r="299" spans="1:26" ht="15" thickBot="1">
      <c r="A299" s="352" t="s">
        <v>51</v>
      </c>
      <c r="B299" s="275"/>
      <c r="C299" s="375">
        <f>C275+C288+C297</f>
        <v>32753.6</v>
      </c>
      <c r="D299" s="375">
        <f>D275+D288+D297</f>
        <v>16780.100000000002</v>
      </c>
      <c r="E299" s="375">
        <f>E275+E288+E297</f>
        <v>8843.7</v>
      </c>
      <c r="F299" s="375">
        <f>F275+F288+F297</f>
        <v>7129.799999999999</v>
      </c>
      <c r="G299" s="375">
        <f aca="true" t="shared" si="104" ref="G299:Z299">G275+G288+G297</f>
        <v>3185.9999999999995</v>
      </c>
      <c r="H299" s="375">
        <f t="shared" si="104"/>
        <v>1666.7999999999997</v>
      </c>
      <c r="I299" s="375">
        <f t="shared" si="104"/>
        <v>303</v>
      </c>
      <c r="J299" s="375">
        <f t="shared" si="104"/>
        <v>1216.2</v>
      </c>
      <c r="K299" s="375">
        <f t="shared" si="104"/>
        <v>6044.9</v>
      </c>
      <c r="L299" s="375">
        <f t="shared" si="104"/>
        <v>3558.9</v>
      </c>
      <c r="M299" s="375">
        <f t="shared" si="104"/>
        <v>1277</v>
      </c>
      <c r="N299" s="375">
        <f t="shared" si="104"/>
        <v>1209</v>
      </c>
      <c r="O299" s="375">
        <f t="shared" si="104"/>
        <v>7777.7</v>
      </c>
      <c r="P299" s="375">
        <f t="shared" si="104"/>
        <v>3817.5</v>
      </c>
      <c r="Q299" s="375">
        <f t="shared" si="104"/>
        <v>2404.6000000000004</v>
      </c>
      <c r="R299" s="375">
        <f t="shared" si="104"/>
        <v>1555.6</v>
      </c>
      <c r="S299" s="375">
        <f>S275+S288+S297</f>
        <v>7973</v>
      </c>
      <c r="T299" s="375">
        <f t="shared" si="104"/>
        <v>3933.1000000000004</v>
      </c>
      <c r="U299" s="375">
        <f t="shared" si="104"/>
        <v>2445.3</v>
      </c>
      <c r="V299" s="375">
        <f t="shared" si="104"/>
        <v>1594.6000000000001</v>
      </c>
      <c r="W299" s="375">
        <f t="shared" si="104"/>
        <v>7772</v>
      </c>
      <c r="X299" s="375">
        <f t="shared" si="104"/>
        <v>3803.8</v>
      </c>
      <c r="Y299" s="375">
        <f t="shared" si="104"/>
        <v>2413.8</v>
      </c>
      <c r="Z299" s="375">
        <f t="shared" si="104"/>
        <v>1554.4</v>
      </c>
    </row>
    <row r="300" spans="1:26" ht="16.5" thickBot="1">
      <c r="A300" s="59"/>
      <c r="B300" s="276"/>
      <c r="C300" s="406"/>
      <c r="D300" s="407"/>
      <c r="E300" s="407"/>
      <c r="F300" s="407"/>
      <c r="G300" s="407"/>
      <c r="H300" s="407"/>
      <c r="I300" s="407"/>
      <c r="J300" s="407"/>
      <c r="K300" s="407"/>
      <c r="L300" s="407"/>
      <c r="M300" s="407"/>
      <c r="N300" s="407"/>
      <c r="O300" s="407"/>
      <c r="P300" s="407"/>
      <c r="Q300" s="407"/>
      <c r="R300" s="407"/>
      <c r="S300" s="407"/>
      <c r="T300" s="407"/>
      <c r="U300" s="407"/>
      <c r="V300" s="407"/>
      <c r="W300" s="407"/>
      <c r="X300" s="407"/>
      <c r="Y300" s="407"/>
      <c r="Z300" s="407"/>
    </row>
    <row r="301" spans="1:60" ht="19.5" customHeight="1" thickBot="1">
      <c r="A301" s="44" t="s">
        <v>53</v>
      </c>
      <c r="B301" s="275"/>
      <c r="C301" s="408">
        <f>C12+C39</f>
        <v>314501.2</v>
      </c>
      <c r="D301" s="408">
        <f>D12+D39</f>
        <v>180310</v>
      </c>
      <c r="E301" s="408">
        <f>E12+E39</f>
        <v>65358.4</v>
      </c>
      <c r="F301" s="408">
        <f>F12+F39</f>
        <v>68832.79999999999</v>
      </c>
      <c r="G301" s="408">
        <f aca="true" t="shared" si="105" ref="G301:Z301">G12+G39</f>
        <v>59001.1</v>
      </c>
      <c r="H301" s="408">
        <f t="shared" si="105"/>
        <v>37809.1</v>
      </c>
      <c r="I301" s="408">
        <f t="shared" si="105"/>
        <v>3459.8</v>
      </c>
      <c r="J301" s="408">
        <f t="shared" si="105"/>
        <v>17732.2</v>
      </c>
      <c r="K301" s="408">
        <f t="shared" si="105"/>
        <v>64155.4</v>
      </c>
      <c r="L301" s="408">
        <f t="shared" si="105"/>
        <v>38997.7</v>
      </c>
      <c r="M301" s="408">
        <f t="shared" si="105"/>
        <v>12326.2</v>
      </c>
      <c r="N301" s="408">
        <f t="shared" si="105"/>
        <v>12831.500000000002</v>
      </c>
      <c r="O301" s="408">
        <f t="shared" si="105"/>
        <v>74113.99999999999</v>
      </c>
      <c r="P301" s="408">
        <f t="shared" si="105"/>
        <v>39225.6</v>
      </c>
      <c r="Q301" s="408">
        <f t="shared" si="105"/>
        <v>20065.5</v>
      </c>
      <c r="R301" s="408">
        <f t="shared" si="105"/>
        <v>14822.9</v>
      </c>
      <c r="S301" s="408">
        <f>S12+S39</f>
        <v>66114.7</v>
      </c>
      <c r="T301" s="408">
        <f t="shared" si="105"/>
        <v>36024</v>
      </c>
      <c r="U301" s="408">
        <f t="shared" si="105"/>
        <v>16867.7</v>
      </c>
      <c r="V301" s="408">
        <f t="shared" si="105"/>
        <v>13223.000000000002</v>
      </c>
      <c r="W301" s="408">
        <f t="shared" si="105"/>
        <v>51116</v>
      </c>
      <c r="X301" s="408">
        <f t="shared" si="105"/>
        <v>28253.6</v>
      </c>
      <c r="Y301" s="408">
        <f t="shared" si="105"/>
        <v>12639.2</v>
      </c>
      <c r="Z301" s="408">
        <f t="shared" si="105"/>
        <v>10223.199999999999</v>
      </c>
      <c r="AA301" s="409"/>
      <c r="AB301" s="409"/>
      <c r="AC301" s="409"/>
      <c r="AD301" s="409"/>
      <c r="AE301" s="409"/>
      <c r="AF301" s="410"/>
      <c r="AG301" s="410"/>
      <c r="AH301" s="410"/>
      <c r="AI301" s="410"/>
      <c r="AJ301" s="410"/>
      <c r="AK301" s="410"/>
      <c r="AL301" s="410"/>
      <c r="AM301" s="410"/>
      <c r="AN301" s="410"/>
      <c r="AO301" s="410"/>
      <c r="AP301" s="410"/>
      <c r="AQ301" s="410"/>
      <c r="AR301" s="410"/>
      <c r="AS301" s="410"/>
      <c r="AT301" s="410"/>
      <c r="AU301" s="410"/>
      <c r="AV301" s="410"/>
      <c r="AW301" s="410"/>
      <c r="AX301" s="410"/>
      <c r="AY301" s="410"/>
      <c r="AZ301" s="410"/>
      <c r="BA301" s="410"/>
      <c r="BB301" s="410"/>
      <c r="BC301" s="410"/>
      <c r="BD301" s="410"/>
      <c r="BE301" s="410"/>
      <c r="BF301" s="410"/>
      <c r="BG301" s="410"/>
      <c r="BH301" s="410"/>
    </row>
    <row r="302" spans="1:26" ht="15.75">
      <c r="A302" s="39"/>
      <c r="B302" s="231"/>
      <c r="C302" s="350"/>
      <c r="D302" s="350"/>
      <c r="E302" s="350"/>
      <c r="F302" s="350"/>
      <c r="G302" s="351"/>
      <c r="H302" s="20"/>
      <c r="I302" s="20"/>
      <c r="J302" s="20"/>
      <c r="K302" s="351"/>
      <c r="L302" s="20"/>
      <c r="M302" s="20"/>
      <c r="N302" s="20"/>
      <c r="O302" s="10"/>
      <c r="P302" s="11"/>
      <c r="Q302" s="11"/>
      <c r="R302" s="11"/>
      <c r="S302" s="10"/>
      <c r="T302" s="11"/>
      <c r="U302" s="11"/>
      <c r="V302" s="11"/>
      <c r="W302" s="10"/>
      <c r="X302" s="11"/>
      <c r="Y302" s="11"/>
      <c r="Z302" s="11"/>
    </row>
    <row r="303" spans="1:26" ht="15.75">
      <c r="A303" s="17"/>
      <c r="B303" s="277"/>
      <c r="C303" s="223"/>
      <c r="D303" s="223"/>
      <c r="E303" s="223"/>
      <c r="F303" s="223"/>
      <c r="G303" s="220"/>
      <c r="H303" s="95"/>
      <c r="I303" s="95"/>
      <c r="J303" s="95"/>
      <c r="K303" s="220"/>
      <c r="L303" s="95"/>
      <c r="M303" s="95"/>
      <c r="N303" s="95"/>
      <c r="O303" s="220"/>
      <c r="P303" s="95"/>
      <c r="Q303" s="95"/>
      <c r="R303" s="95"/>
      <c r="S303" s="220"/>
      <c r="T303" s="95"/>
      <c r="U303" s="95"/>
      <c r="V303" s="95"/>
      <c r="W303" s="220"/>
      <c r="X303" s="95"/>
      <c r="Y303" s="95"/>
      <c r="Z303" s="95"/>
    </row>
    <row r="304" spans="1:26" ht="15.75">
      <c r="A304" s="18"/>
      <c r="B304" s="278"/>
      <c r="C304" s="52"/>
      <c r="D304" s="52"/>
      <c r="E304" s="52"/>
      <c r="F304" s="52"/>
      <c r="G304" s="16"/>
      <c r="H304" s="16"/>
      <c r="I304" s="16"/>
      <c r="J304" s="16"/>
      <c r="K304" s="16"/>
      <c r="L304" s="9"/>
      <c r="M304" s="9"/>
      <c r="N304" s="9"/>
      <c r="O304" s="16"/>
      <c r="P304" s="9"/>
      <c r="Q304" s="9"/>
      <c r="R304" s="9"/>
      <c r="S304" s="16"/>
      <c r="T304" s="9"/>
      <c r="U304" s="9"/>
      <c r="V304" s="9"/>
      <c r="W304" s="16"/>
      <c r="X304" s="9"/>
      <c r="Y304" s="9"/>
      <c r="Z304" s="9"/>
    </row>
    <row r="305" spans="1:26" ht="15.75">
      <c r="A305" s="18"/>
      <c r="B305" s="278"/>
      <c r="C305" s="52"/>
      <c r="D305" s="52"/>
      <c r="E305" s="52"/>
      <c r="F305" s="52"/>
      <c r="G305" s="16"/>
      <c r="H305" s="94"/>
      <c r="I305" s="16"/>
      <c r="J305" s="16"/>
      <c r="K305" s="16"/>
      <c r="L305" s="9"/>
      <c r="M305" s="9"/>
      <c r="N305" s="9"/>
      <c r="O305" s="16"/>
      <c r="P305" s="9"/>
      <c r="Q305" s="9"/>
      <c r="R305" s="9"/>
      <c r="S305" s="220"/>
      <c r="T305" s="9"/>
      <c r="U305" s="9"/>
      <c r="V305" s="9"/>
      <c r="W305" s="16"/>
      <c r="X305" s="9"/>
      <c r="Y305" s="9"/>
      <c r="Z305" s="9"/>
    </row>
    <row r="306" spans="1:26" ht="15.75">
      <c r="A306" s="17"/>
      <c r="B306" s="277"/>
      <c r="C306" s="51"/>
      <c r="D306" s="51"/>
      <c r="E306" s="51"/>
      <c r="F306" s="51"/>
      <c r="G306" s="16"/>
      <c r="H306" s="9"/>
      <c r="I306" s="9"/>
      <c r="J306" s="9"/>
      <c r="K306" s="16"/>
      <c r="L306" s="9"/>
      <c r="M306" s="9"/>
      <c r="N306" s="9"/>
      <c r="O306" s="16"/>
      <c r="P306" s="9"/>
      <c r="Q306" s="9"/>
      <c r="R306" s="9"/>
      <c r="S306" s="16"/>
      <c r="T306" s="9"/>
      <c r="U306" s="9"/>
      <c r="V306" s="9"/>
      <c r="W306" s="16"/>
      <c r="X306" s="9"/>
      <c r="Y306" s="9"/>
      <c r="Z306" s="9"/>
    </row>
    <row r="307" spans="1:26" ht="15.75">
      <c r="A307" s="17"/>
      <c r="B307" s="277"/>
      <c r="C307" s="51"/>
      <c r="D307" s="51"/>
      <c r="E307" s="51"/>
      <c r="F307" s="51"/>
      <c r="G307" s="16"/>
      <c r="H307" s="9"/>
      <c r="I307" s="9"/>
      <c r="J307" s="9"/>
      <c r="K307" s="16"/>
      <c r="L307" s="9"/>
      <c r="M307" s="9"/>
      <c r="N307" s="9"/>
      <c r="O307" s="16"/>
      <c r="P307" s="9"/>
      <c r="Q307" s="9"/>
      <c r="R307" s="9"/>
      <c r="S307" s="16"/>
      <c r="T307" s="9"/>
      <c r="U307" s="9"/>
      <c r="V307" s="9"/>
      <c r="W307" s="16"/>
      <c r="X307" s="9"/>
      <c r="Y307" s="9"/>
      <c r="Z307" s="9"/>
    </row>
    <row r="308" spans="1:26" ht="15.75">
      <c r="A308" s="12"/>
      <c r="G308" s="221"/>
      <c r="H308" s="13"/>
      <c r="I308" s="13"/>
      <c r="J308" s="13"/>
      <c r="K308" s="16"/>
      <c r="L308" s="9"/>
      <c r="M308" s="9"/>
      <c r="N308" s="9"/>
      <c r="O308" s="16"/>
      <c r="P308" s="9"/>
      <c r="Q308" s="9"/>
      <c r="R308" s="9"/>
      <c r="S308" s="16"/>
      <c r="T308" s="9"/>
      <c r="U308" s="9"/>
      <c r="V308" s="9"/>
      <c r="W308" s="16"/>
      <c r="X308" s="9"/>
      <c r="Y308" s="9"/>
      <c r="Z308" s="9"/>
    </row>
    <row r="309" spans="1:26" ht="15.75">
      <c r="A309" s="12"/>
      <c r="G309" s="221"/>
      <c r="H309" s="13"/>
      <c r="I309" s="13"/>
      <c r="J309" s="13"/>
      <c r="K309" s="16"/>
      <c r="L309" s="9"/>
      <c r="M309" s="9"/>
      <c r="N309" s="9"/>
      <c r="O309" s="16"/>
      <c r="P309" s="9"/>
      <c r="Q309" s="9"/>
      <c r="R309" s="9"/>
      <c r="S309" s="16"/>
      <c r="T309" s="9"/>
      <c r="U309" s="9"/>
      <c r="V309" s="9"/>
      <c r="W309" s="16"/>
      <c r="X309" s="9"/>
      <c r="Y309" s="9"/>
      <c r="Z309" s="9"/>
    </row>
    <row r="310" spans="1:26" ht="15.75">
      <c r="A310" s="12"/>
      <c r="G310" s="221"/>
      <c r="H310" s="13"/>
      <c r="I310" s="13"/>
      <c r="J310" s="13"/>
      <c r="K310" s="16"/>
      <c r="L310" s="9"/>
      <c r="M310" s="9"/>
      <c r="N310" s="9"/>
      <c r="O310" s="16"/>
      <c r="P310" s="9"/>
      <c r="Q310" s="9"/>
      <c r="R310" s="9"/>
      <c r="S310" s="16"/>
      <c r="T310" s="9"/>
      <c r="U310" s="9"/>
      <c r="V310" s="9"/>
      <c r="W310" s="16"/>
      <c r="X310" s="9"/>
      <c r="Y310" s="9"/>
      <c r="Z310" s="9"/>
    </row>
    <row r="311" spans="1:26" ht="15.75">
      <c r="A311" s="12"/>
      <c r="G311" s="221"/>
      <c r="H311" s="13"/>
      <c r="I311" s="13"/>
      <c r="J311" s="13"/>
      <c r="K311" s="16"/>
      <c r="L311" s="9"/>
      <c r="M311" s="9"/>
      <c r="N311" s="9"/>
      <c r="O311" s="16"/>
      <c r="P311" s="9"/>
      <c r="Q311" s="9"/>
      <c r="R311" s="9"/>
      <c r="S311" s="16"/>
      <c r="T311" s="9"/>
      <c r="U311" s="9"/>
      <c r="V311" s="9"/>
      <c r="W311" s="16"/>
      <c r="X311" s="9"/>
      <c r="Y311" s="9"/>
      <c r="Z311" s="9"/>
    </row>
    <row r="312" spans="1:26" ht="15.75">
      <c r="A312" s="12"/>
      <c r="G312" s="221"/>
      <c r="H312" s="13"/>
      <c r="I312" s="13"/>
      <c r="J312" s="13"/>
      <c r="K312" s="16"/>
      <c r="L312" s="9"/>
      <c r="M312" s="9"/>
      <c r="N312" s="9"/>
      <c r="O312" s="16"/>
      <c r="P312" s="9"/>
      <c r="Q312" s="9"/>
      <c r="R312" s="9"/>
      <c r="S312" s="16"/>
      <c r="T312" s="9"/>
      <c r="U312" s="9"/>
      <c r="V312" s="9"/>
      <c r="W312" s="16"/>
      <c r="X312" s="9"/>
      <c r="Y312" s="9"/>
      <c r="Z312" s="9"/>
    </row>
    <row r="313" spans="1:26" ht="15.75">
      <c r="A313" s="12"/>
      <c r="G313" s="221"/>
      <c r="H313" s="13"/>
      <c r="I313" s="13"/>
      <c r="J313" s="13"/>
      <c r="K313" s="16"/>
      <c r="L313" s="9"/>
      <c r="M313" s="9"/>
      <c r="N313" s="9"/>
      <c r="O313" s="16"/>
      <c r="P313" s="9"/>
      <c r="Q313" s="9"/>
      <c r="R313" s="9"/>
      <c r="S313" s="16"/>
      <c r="T313" s="9"/>
      <c r="U313" s="9"/>
      <c r="V313" s="9"/>
      <c r="W313" s="16"/>
      <c r="X313" s="9"/>
      <c r="Y313" s="9"/>
      <c r="Z313" s="9"/>
    </row>
    <row r="314" spans="1:26" ht="15.75">
      <c r="A314" s="12"/>
      <c r="G314" s="221"/>
      <c r="H314" s="13"/>
      <c r="I314" s="13"/>
      <c r="J314" s="13"/>
      <c r="K314" s="16"/>
      <c r="L314" s="9"/>
      <c r="M314" s="9"/>
      <c r="N314" s="9"/>
      <c r="O314" s="16"/>
      <c r="P314" s="9"/>
      <c r="Q314" s="9"/>
      <c r="R314" s="9"/>
      <c r="S314" s="16"/>
      <c r="T314" s="9"/>
      <c r="U314" s="9"/>
      <c r="V314" s="9"/>
      <c r="W314" s="16"/>
      <c r="X314" s="9"/>
      <c r="Y314" s="9"/>
      <c r="Z314" s="9"/>
    </row>
    <row r="315" spans="1:26" ht="15.75">
      <c r="A315" s="12"/>
      <c r="G315" s="221"/>
      <c r="H315" s="13"/>
      <c r="I315" s="13"/>
      <c r="J315" s="13"/>
      <c r="K315" s="16"/>
      <c r="L315" s="9"/>
      <c r="M315" s="9"/>
      <c r="N315" s="9"/>
      <c r="O315" s="16"/>
      <c r="P315" s="9"/>
      <c r="Q315" s="9"/>
      <c r="R315" s="9"/>
      <c r="S315" s="16"/>
      <c r="T315" s="9"/>
      <c r="U315" s="9"/>
      <c r="V315" s="9"/>
      <c r="W315" s="16"/>
      <c r="X315" s="9"/>
      <c r="Y315" s="9"/>
      <c r="Z315" s="9"/>
    </row>
    <row r="316" spans="1:26" ht="15.75">
      <c r="A316" s="12"/>
      <c r="G316" s="221"/>
      <c r="H316" s="13"/>
      <c r="I316" s="13"/>
      <c r="J316" s="13"/>
      <c r="K316" s="16"/>
      <c r="L316" s="9"/>
      <c r="M316" s="9"/>
      <c r="N316" s="9"/>
      <c r="O316" s="16"/>
      <c r="P316" s="9"/>
      <c r="Q316" s="9"/>
      <c r="R316" s="9"/>
      <c r="S316" s="16"/>
      <c r="T316" s="9"/>
      <c r="U316" s="9"/>
      <c r="V316" s="9"/>
      <c r="W316" s="16"/>
      <c r="X316" s="9"/>
      <c r="Y316" s="9"/>
      <c r="Z316" s="9"/>
    </row>
    <row r="317" spans="1:26" ht="15.75">
      <c r="A317" s="12"/>
      <c r="G317" s="221"/>
      <c r="H317" s="13"/>
      <c r="I317" s="13"/>
      <c r="J317" s="13"/>
      <c r="K317" s="16"/>
      <c r="L317" s="9"/>
      <c r="M317" s="9"/>
      <c r="N317" s="9"/>
      <c r="O317" s="16"/>
      <c r="P317" s="9"/>
      <c r="Q317" s="9"/>
      <c r="R317" s="9"/>
      <c r="S317" s="16"/>
      <c r="T317" s="9"/>
      <c r="U317" s="9"/>
      <c r="V317" s="9"/>
      <c r="W317" s="16"/>
      <c r="X317" s="9"/>
      <c r="Y317" s="9"/>
      <c r="Z317" s="9"/>
    </row>
    <row r="318" spans="1:26" ht="15.75">
      <c r="A318" s="12"/>
      <c r="G318" s="221"/>
      <c r="H318" s="13"/>
      <c r="I318" s="13"/>
      <c r="J318" s="13"/>
      <c r="K318" s="16"/>
      <c r="L318" s="9"/>
      <c r="M318" s="9"/>
      <c r="N318" s="9"/>
      <c r="O318" s="16"/>
      <c r="P318" s="9"/>
      <c r="Q318" s="9"/>
      <c r="R318" s="9"/>
      <c r="S318" s="16"/>
      <c r="T318" s="9"/>
      <c r="U318" s="9"/>
      <c r="V318" s="9"/>
      <c r="W318" s="16"/>
      <c r="X318" s="9"/>
      <c r="Y318" s="9"/>
      <c r="Z318" s="9"/>
    </row>
    <row r="319" spans="1:26" ht="15.75">
      <c r="A319" s="12"/>
      <c r="G319" s="221"/>
      <c r="H319" s="13"/>
      <c r="I319" s="13"/>
      <c r="J319" s="13"/>
      <c r="K319" s="16"/>
      <c r="L319" s="9"/>
      <c r="M319" s="9"/>
      <c r="N319" s="9"/>
      <c r="O319" s="16"/>
      <c r="P319" s="9"/>
      <c r="Q319" s="9"/>
      <c r="R319" s="9"/>
      <c r="S319" s="16"/>
      <c r="T319" s="9"/>
      <c r="U319" s="9"/>
      <c r="V319" s="9"/>
      <c r="W319" s="16"/>
      <c r="X319" s="9"/>
      <c r="Y319" s="9"/>
      <c r="Z319" s="9"/>
    </row>
    <row r="320" spans="1:26" ht="15.75">
      <c r="A320" s="12"/>
      <c r="G320" s="221"/>
      <c r="H320" s="13"/>
      <c r="I320" s="13"/>
      <c r="J320" s="13"/>
      <c r="K320" s="16"/>
      <c r="L320" s="9"/>
      <c r="M320" s="9"/>
      <c r="N320" s="9"/>
      <c r="O320" s="16"/>
      <c r="P320" s="9"/>
      <c r="Q320" s="9"/>
      <c r="R320" s="9"/>
      <c r="S320" s="16"/>
      <c r="T320" s="9"/>
      <c r="U320" s="9"/>
      <c r="V320" s="9"/>
      <c r="W320" s="16"/>
      <c r="X320" s="9"/>
      <c r="Y320" s="9"/>
      <c r="Z320" s="9"/>
    </row>
    <row r="321" spans="1:26" ht="15.75">
      <c r="A321" s="12"/>
      <c r="G321" s="221"/>
      <c r="H321" s="13"/>
      <c r="I321" s="13"/>
      <c r="J321" s="13"/>
      <c r="K321" s="16"/>
      <c r="L321" s="9"/>
      <c r="M321" s="9"/>
      <c r="N321" s="9"/>
      <c r="O321" s="16"/>
      <c r="P321" s="9"/>
      <c r="Q321" s="9"/>
      <c r="R321" s="9"/>
      <c r="S321" s="16"/>
      <c r="T321" s="9"/>
      <c r="U321" s="9"/>
      <c r="V321" s="9"/>
      <c r="W321" s="16"/>
      <c r="X321" s="9"/>
      <c r="Y321" s="9"/>
      <c r="Z321" s="9"/>
    </row>
    <row r="322" spans="1:26" ht="15.75">
      <c r="A322" s="12"/>
      <c r="G322" s="221"/>
      <c r="H322" s="13"/>
      <c r="I322" s="13"/>
      <c r="J322" s="13"/>
      <c r="K322" s="16"/>
      <c r="L322" s="9"/>
      <c r="M322" s="9"/>
      <c r="N322" s="9"/>
      <c r="O322" s="16"/>
      <c r="P322" s="9"/>
      <c r="Q322" s="9"/>
      <c r="R322" s="9"/>
      <c r="S322" s="16"/>
      <c r="T322" s="9"/>
      <c r="U322" s="9"/>
      <c r="V322" s="9"/>
      <c r="W322" s="16"/>
      <c r="X322" s="9"/>
      <c r="Y322" s="9"/>
      <c r="Z322" s="9"/>
    </row>
    <row r="323" spans="1:26" ht="15.75">
      <c r="A323" s="12"/>
      <c r="G323" s="221"/>
      <c r="H323" s="13"/>
      <c r="I323" s="13"/>
      <c r="J323" s="13"/>
      <c r="K323" s="16"/>
      <c r="L323" s="9"/>
      <c r="M323" s="9"/>
      <c r="N323" s="9"/>
      <c r="O323" s="16"/>
      <c r="P323" s="9"/>
      <c r="Q323" s="9"/>
      <c r="R323" s="9"/>
      <c r="S323" s="16"/>
      <c r="T323" s="9"/>
      <c r="U323" s="9"/>
      <c r="V323" s="9"/>
      <c r="W323" s="16"/>
      <c r="X323" s="9"/>
      <c r="Y323" s="9"/>
      <c r="Z323" s="9"/>
    </row>
    <row r="324" spans="1:26" ht="15.75">
      <c r="A324" s="12"/>
      <c r="G324" s="221"/>
      <c r="H324" s="13"/>
      <c r="I324" s="13"/>
      <c r="J324" s="13"/>
      <c r="K324" s="16"/>
      <c r="L324" s="9"/>
      <c r="M324" s="9"/>
      <c r="N324" s="9"/>
      <c r="O324" s="16"/>
      <c r="P324" s="9"/>
      <c r="Q324" s="9"/>
      <c r="R324" s="9"/>
      <c r="S324" s="16"/>
      <c r="T324" s="9"/>
      <c r="U324" s="9"/>
      <c r="V324" s="9"/>
      <c r="W324" s="16"/>
      <c r="X324" s="9"/>
      <c r="Y324" s="9"/>
      <c r="Z324" s="9"/>
    </row>
    <row r="325" spans="1:26" ht="15.75">
      <c r="A325" s="12"/>
      <c r="G325" s="221"/>
      <c r="H325" s="13"/>
      <c r="I325" s="13"/>
      <c r="J325" s="13"/>
      <c r="K325" s="16"/>
      <c r="L325" s="9"/>
      <c r="M325" s="9"/>
      <c r="N325" s="9"/>
      <c r="O325" s="16"/>
      <c r="P325" s="9"/>
      <c r="Q325" s="9"/>
      <c r="R325" s="9"/>
      <c r="S325" s="16"/>
      <c r="T325" s="9"/>
      <c r="U325" s="9"/>
      <c r="V325" s="9"/>
      <c r="W325" s="16"/>
      <c r="X325" s="9"/>
      <c r="Y325" s="9"/>
      <c r="Z325" s="9"/>
    </row>
    <row r="326" spans="1:26" ht="15.75">
      <c r="A326" s="12"/>
      <c r="G326" s="221"/>
      <c r="H326" s="13"/>
      <c r="I326" s="13"/>
      <c r="J326" s="13"/>
      <c r="K326" s="16"/>
      <c r="L326" s="9"/>
      <c r="M326" s="9"/>
      <c r="N326" s="9"/>
      <c r="O326" s="16"/>
      <c r="P326" s="9"/>
      <c r="Q326" s="9"/>
      <c r="R326" s="9"/>
      <c r="S326" s="16"/>
      <c r="T326" s="9"/>
      <c r="U326" s="9"/>
      <c r="V326" s="9"/>
      <c r="W326" s="16"/>
      <c r="X326" s="9"/>
      <c r="Y326" s="9"/>
      <c r="Z326" s="9"/>
    </row>
    <row r="327" spans="1:26" ht="15.75">
      <c r="A327" s="12"/>
      <c r="G327" s="221"/>
      <c r="H327" s="13"/>
      <c r="I327" s="13"/>
      <c r="J327" s="13"/>
      <c r="K327" s="16"/>
      <c r="L327" s="9"/>
      <c r="M327" s="9"/>
      <c r="N327" s="9"/>
      <c r="O327" s="16"/>
      <c r="P327" s="9"/>
      <c r="Q327" s="9"/>
      <c r="R327" s="9"/>
      <c r="S327" s="16"/>
      <c r="T327" s="9"/>
      <c r="U327" s="9"/>
      <c r="V327" s="9"/>
      <c r="W327" s="16"/>
      <c r="X327" s="9"/>
      <c r="Y327" s="9"/>
      <c r="Z327" s="9"/>
    </row>
    <row r="328" spans="1:26" ht="15.75">
      <c r="A328" s="12"/>
      <c r="G328" s="221"/>
      <c r="H328" s="13"/>
      <c r="I328" s="13"/>
      <c r="J328" s="13"/>
      <c r="K328" s="16"/>
      <c r="L328" s="9"/>
      <c r="M328" s="9"/>
      <c r="N328" s="9"/>
      <c r="O328" s="16"/>
      <c r="P328" s="9"/>
      <c r="Q328" s="9"/>
      <c r="R328" s="9"/>
      <c r="S328" s="16"/>
      <c r="T328" s="9"/>
      <c r="U328" s="9"/>
      <c r="V328" s="9"/>
      <c r="W328" s="16"/>
      <c r="X328" s="9"/>
      <c r="Y328" s="9"/>
      <c r="Z328" s="9"/>
    </row>
    <row r="329" spans="1:26" ht="15.75">
      <c r="A329" s="12"/>
      <c r="G329" s="221"/>
      <c r="H329" s="13"/>
      <c r="I329" s="13"/>
      <c r="J329" s="13"/>
      <c r="K329" s="16"/>
      <c r="L329" s="9"/>
      <c r="M329" s="9"/>
      <c r="N329" s="9"/>
      <c r="O329" s="16"/>
      <c r="P329" s="9"/>
      <c r="Q329" s="9"/>
      <c r="R329" s="9"/>
      <c r="S329" s="16"/>
      <c r="T329" s="9"/>
      <c r="U329" s="9"/>
      <c r="V329" s="9"/>
      <c r="W329" s="16"/>
      <c r="X329" s="9"/>
      <c r="Y329" s="9"/>
      <c r="Z329" s="9"/>
    </row>
    <row r="330" spans="1:26" ht="15.75">
      <c r="A330" s="12"/>
      <c r="G330" s="221"/>
      <c r="H330" s="13"/>
      <c r="I330" s="13"/>
      <c r="J330" s="13"/>
      <c r="K330" s="16"/>
      <c r="L330" s="9"/>
      <c r="M330" s="9"/>
      <c r="N330" s="9"/>
      <c r="O330" s="16"/>
      <c r="P330" s="9"/>
      <c r="Q330" s="9"/>
      <c r="R330" s="9"/>
      <c r="S330" s="16"/>
      <c r="T330" s="9"/>
      <c r="U330" s="9"/>
      <c r="V330" s="9"/>
      <c r="W330" s="16"/>
      <c r="X330" s="9"/>
      <c r="Y330" s="9"/>
      <c r="Z330" s="9"/>
    </row>
    <row r="331" spans="1:26" ht="15.75">
      <c r="A331" s="12"/>
      <c r="G331" s="221"/>
      <c r="H331" s="13"/>
      <c r="I331" s="13"/>
      <c r="J331" s="13"/>
      <c r="K331" s="16"/>
      <c r="L331" s="9"/>
      <c r="M331" s="9"/>
      <c r="N331" s="9"/>
      <c r="O331" s="16"/>
      <c r="P331" s="9"/>
      <c r="Q331" s="9"/>
      <c r="R331" s="9"/>
      <c r="S331" s="16"/>
      <c r="T331" s="9"/>
      <c r="U331" s="9"/>
      <c r="V331" s="9"/>
      <c r="W331" s="16"/>
      <c r="X331" s="9"/>
      <c r="Y331" s="9"/>
      <c r="Z331" s="9"/>
    </row>
    <row r="332" spans="1:26" ht="15.75">
      <c r="A332" s="12"/>
      <c r="G332" s="221"/>
      <c r="H332" s="13"/>
      <c r="I332" s="13"/>
      <c r="J332" s="13"/>
      <c r="K332" s="16"/>
      <c r="L332" s="9"/>
      <c r="M332" s="9"/>
      <c r="N332" s="9"/>
      <c r="O332" s="16"/>
      <c r="P332" s="9"/>
      <c r="Q332" s="9"/>
      <c r="R332" s="9"/>
      <c r="S332" s="16"/>
      <c r="T332" s="9"/>
      <c r="U332" s="9"/>
      <c r="V332" s="9"/>
      <c r="W332" s="16"/>
      <c r="X332" s="9"/>
      <c r="Y332" s="9"/>
      <c r="Z332" s="9"/>
    </row>
    <row r="333" spans="1:26" ht="15.75">
      <c r="A333" s="12"/>
      <c r="G333" s="221"/>
      <c r="H333" s="13"/>
      <c r="I333" s="13"/>
      <c r="J333" s="13"/>
      <c r="K333" s="16"/>
      <c r="L333" s="9"/>
      <c r="M333" s="9"/>
      <c r="N333" s="9"/>
      <c r="O333" s="16"/>
      <c r="P333" s="9"/>
      <c r="Q333" s="9"/>
      <c r="R333" s="9"/>
      <c r="S333" s="16"/>
      <c r="T333" s="9"/>
      <c r="U333" s="9"/>
      <c r="V333" s="9"/>
      <c r="W333" s="16"/>
      <c r="X333" s="9"/>
      <c r="Y333" s="9"/>
      <c r="Z333" s="9"/>
    </row>
    <row r="334" spans="1:26" ht="15.75">
      <c r="A334" s="12"/>
      <c r="G334" s="221"/>
      <c r="H334" s="13"/>
      <c r="I334" s="13"/>
      <c r="J334" s="13"/>
      <c r="K334" s="16"/>
      <c r="L334" s="9"/>
      <c r="M334" s="9"/>
      <c r="N334" s="9"/>
      <c r="O334" s="16"/>
      <c r="P334" s="9"/>
      <c r="Q334" s="9"/>
      <c r="R334" s="9"/>
      <c r="S334" s="16"/>
      <c r="T334" s="9"/>
      <c r="U334" s="9"/>
      <c r="V334" s="9"/>
      <c r="W334" s="16"/>
      <c r="X334" s="9"/>
      <c r="Y334" s="9"/>
      <c r="Z334" s="9"/>
    </row>
    <row r="335" spans="1:26" ht="15.75">
      <c r="A335" s="12"/>
      <c r="G335" s="221"/>
      <c r="H335" s="13"/>
      <c r="I335" s="13"/>
      <c r="J335" s="13"/>
      <c r="K335" s="16"/>
      <c r="L335" s="9"/>
      <c r="M335" s="9"/>
      <c r="N335" s="9"/>
      <c r="O335" s="16"/>
      <c r="P335" s="9"/>
      <c r="Q335" s="9"/>
      <c r="R335" s="9"/>
      <c r="S335" s="16"/>
      <c r="T335" s="9"/>
      <c r="U335" s="9"/>
      <c r="V335" s="9"/>
      <c r="W335" s="16"/>
      <c r="X335" s="9"/>
      <c r="Y335" s="9"/>
      <c r="Z335" s="9"/>
    </row>
    <row r="336" spans="1:26" ht="15.75">
      <c r="A336" s="12"/>
      <c r="G336" s="221"/>
      <c r="H336" s="13"/>
      <c r="I336" s="13"/>
      <c r="J336" s="13"/>
      <c r="K336" s="16"/>
      <c r="L336" s="9"/>
      <c r="M336" s="9"/>
      <c r="N336" s="9"/>
      <c r="O336" s="16"/>
      <c r="P336" s="9"/>
      <c r="Q336" s="9"/>
      <c r="R336" s="9"/>
      <c r="S336" s="16"/>
      <c r="T336" s="9"/>
      <c r="U336" s="9"/>
      <c r="V336" s="9"/>
      <c r="W336" s="16"/>
      <c r="X336" s="9"/>
      <c r="Y336" s="9"/>
      <c r="Z336" s="9"/>
    </row>
    <row r="337" spans="1:26" ht="15.75">
      <c r="A337" s="12"/>
      <c r="G337" s="221"/>
      <c r="H337" s="13"/>
      <c r="I337" s="13"/>
      <c r="J337" s="13"/>
      <c r="K337" s="16"/>
      <c r="L337" s="9"/>
      <c r="M337" s="9"/>
      <c r="N337" s="9"/>
      <c r="O337" s="16"/>
      <c r="P337" s="9"/>
      <c r="Q337" s="9"/>
      <c r="R337" s="9"/>
      <c r="S337" s="16"/>
      <c r="T337" s="9"/>
      <c r="U337" s="9"/>
      <c r="V337" s="9"/>
      <c r="W337" s="16"/>
      <c r="X337" s="9"/>
      <c r="Y337" s="9"/>
      <c r="Z337" s="9"/>
    </row>
    <row r="338" spans="1:26" ht="15.75">
      <c r="A338" s="12"/>
      <c r="G338" s="221"/>
      <c r="H338" s="13"/>
      <c r="I338" s="13"/>
      <c r="J338" s="13"/>
      <c r="K338" s="16"/>
      <c r="L338" s="9"/>
      <c r="M338" s="9"/>
      <c r="N338" s="9"/>
      <c r="O338" s="16"/>
      <c r="P338" s="9"/>
      <c r="Q338" s="9"/>
      <c r="R338" s="9"/>
      <c r="S338" s="16"/>
      <c r="T338" s="9"/>
      <c r="U338" s="9"/>
      <c r="V338" s="9"/>
      <c r="W338" s="16"/>
      <c r="X338" s="9"/>
      <c r="Y338" s="9"/>
      <c r="Z338" s="9"/>
    </row>
    <row r="339" spans="1:26" ht="15.75">
      <c r="A339" s="12"/>
      <c r="G339" s="221"/>
      <c r="H339" s="13"/>
      <c r="I339" s="13"/>
      <c r="J339" s="13"/>
      <c r="K339" s="16"/>
      <c r="L339" s="9"/>
      <c r="M339" s="9"/>
      <c r="N339" s="9"/>
      <c r="O339" s="16"/>
      <c r="P339" s="9"/>
      <c r="Q339" s="9"/>
      <c r="R339" s="9"/>
      <c r="S339" s="16"/>
      <c r="T339" s="9"/>
      <c r="U339" s="9"/>
      <c r="V339" s="9"/>
      <c r="W339" s="16"/>
      <c r="X339" s="9"/>
      <c r="Y339" s="9"/>
      <c r="Z339" s="9"/>
    </row>
    <row r="340" spans="1:26" ht="15.75">
      <c r="A340" s="12"/>
      <c r="G340" s="221"/>
      <c r="H340" s="13"/>
      <c r="I340" s="13"/>
      <c r="J340" s="13"/>
      <c r="K340" s="16"/>
      <c r="L340" s="9"/>
      <c r="M340" s="9"/>
      <c r="N340" s="9"/>
      <c r="O340" s="16"/>
      <c r="P340" s="9"/>
      <c r="Q340" s="9"/>
      <c r="R340" s="9"/>
      <c r="S340" s="16"/>
      <c r="T340" s="9"/>
      <c r="U340" s="9"/>
      <c r="V340" s="9"/>
      <c r="W340" s="16"/>
      <c r="X340" s="9"/>
      <c r="Y340" s="9"/>
      <c r="Z340" s="9"/>
    </row>
    <row r="341" spans="1:26" ht="15.75">
      <c r="A341" s="12"/>
      <c r="G341" s="221"/>
      <c r="H341" s="13"/>
      <c r="I341" s="13"/>
      <c r="J341" s="13"/>
      <c r="K341" s="16"/>
      <c r="L341" s="9"/>
      <c r="M341" s="9"/>
      <c r="N341" s="9"/>
      <c r="O341" s="16"/>
      <c r="P341" s="9"/>
      <c r="Q341" s="9"/>
      <c r="R341" s="9"/>
      <c r="S341" s="16"/>
      <c r="T341" s="9"/>
      <c r="U341" s="9"/>
      <c r="V341" s="9"/>
      <c r="W341" s="16"/>
      <c r="X341" s="9"/>
      <c r="Y341" s="9"/>
      <c r="Z341" s="9"/>
    </row>
    <row r="342" spans="1:26" ht="15.75">
      <c r="A342" s="12"/>
      <c r="G342" s="221"/>
      <c r="H342" s="13"/>
      <c r="I342" s="13"/>
      <c r="J342" s="13"/>
      <c r="K342" s="16"/>
      <c r="L342" s="9"/>
      <c r="M342" s="9"/>
      <c r="N342" s="9"/>
      <c r="O342" s="16"/>
      <c r="P342" s="9"/>
      <c r="Q342" s="9"/>
      <c r="R342" s="9"/>
      <c r="S342" s="16"/>
      <c r="T342" s="9"/>
      <c r="U342" s="9"/>
      <c r="V342" s="9"/>
      <c r="W342" s="16"/>
      <c r="X342" s="9"/>
      <c r="Y342" s="9"/>
      <c r="Z342" s="9"/>
    </row>
    <row r="343" spans="1:26" ht="15.75">
      <c r="A343" s="12"/>
      <c r="G343" s="221"/>
      <c r="H343" s="13"/>
      <c r="I343" s="13"/>
      <c r="J343" s="13"/>
      <c r="K343" s="16"/>
      <c r="L343" s="9"/>
      <c r="M343" s="9"/>
      <c r="N343" s="9"/>
      <c r="O343" s="16"/>
      <c r="P343" s="9"/>
      <c r="Q343" s="9"/>
      <c r="R343" s="9"/>
      <c r="S343" s="16"/>
      <c r="T343" s="9"/>
      <c r="U343" s="9"/>
      <c r="V343" s="9"/>
      <c r="W343" s="16"/>
      <c r="X343" s="9"/>
      <c r="Y343" s="9"/>
      <c r="Z343" s="9"/>
    </row>
    <row r="344" spans="1:26" ht="15.75">
      <c r="A344" s="12"/>
      <c r="G344" s="221"/>
      <c r="H344" s="13"/>
      <c r="I344" s="13"/>
      <c r="J344" s="13"/>
      <c r="K344" s="16"/>
      <c r="L344" s="9"/>
      <c r="M344" s="9"/>
      <c r="N344" s="9"/>
      <c r="O344" s="16"/>
      <c r="P344" s="9"/>
      <c r="Q344" s="9"/>
      <c r="R344" s="9"/>
      <c r="S344" s="16"/>
      <c r="T344" s="9"/>
      <c r="U344" s="9"/>
      <c r="V344" s="9"/>
      <c r="W344" s="16"/>
      <c r="X344" s="9"/>
      <c r="Y344" s="9"/>
      <c r="Z344" s="9"/>
    </row>
    <row r="345" spans="1:26" ht="15.75">
      <c r="A345" s="12"/>
      <c r="G345" s="221"/>
      <c r="H345" s="13"/>
      <c r="I345" s="13"/>
      <c r="J345" s="13"/>
      <c r="K345" s="16"/>
      <c r="L345" s="9"/>
      <c r="M345" s="9"/>
      <c r="N345" s="9"/>
      <c r="O345" s="16"/>
      <c r="P345" s="9"/>
      <c r="Q345" s="9"/>
      <c r="R345" s="9"/>
      <c r="S345" s="16"/>
      <c r="T345" s="9"/>
      <c r="U345" s="9"/>
      <c r="V345" s="9"/>
      <c r="W345" s="16"/>
      <c r="X345" s="9"/>
      <c r="Y345" s="9"/>
      <c r="Z345" s="9"/>
    </row>
    <row r="346" spans="1:26" ht="15.75">
      <c r="A346" s="12"/>
      <c r="G346" s="221"/>
      <c r="H346" s="13"/>
      <c r="I346" s="13"/>
      <c r="J346" s="13"/>
      <c r="K346" s="16"/>
      <c r="L346" s="9"/>
      <c r="M346" s="9"/>
      <c r="N346" s="9"/>
      <c r="O346" s="16"/>
      <c r="P346" s="9"/>
      <c r="Q346" s="9"/>
      <c r="R346" s="9"/>
      <c r="S346" s="16"/>
      <c r="T346" s="9"/>
      <c r="U346" s="9"/>
      <c r="V346" s="9"/>
      <c r="W346" s="16"/>
      <c r="X346" s="9"/>
      <c r="Y346" s="9"/>
      <c r="Z346" s="9"/>
    </row>
    <row r="347" spans="1:26" ht="15.75">
      <c r="A347" s="12"/>
      <c r="G347" s="221"/>
      <c r="H347" s="13"/>
      <c r="I347" s="13"/>
      <c r="J347" s="13"/>
      <c r="K347" s="16"/>
      <c r="L347" s="9"/>
      <c r="M347" s="9"/>
      <c r="N347" s="9"/>
      <c r="O347" s="16"/>
      <c r="P347" s="9"/>
      <c r="Q347" s="9"/>
      <c r="R347" s="9"/>
      <c r="S347" s="16"/>
      <c r="T347" s="9"/>
      <c r="U347" s="9"/>
      <c r="V347" s="9"/>
      <c r="W347" s="16"/>
      <c r="X347" s="9"/>
      <c r="Y347" s="9"/>
      <c r="Z347" s="9"/>
    </row>
    <row r="348" spans="1:26" ht="15.75">
      <c r="A348" s="12"/>
      <c r="G348" s="221"/>
      <c r="H348" s="13"/>
      <c r="I348" s="13"/>
      <c r="J348" s="13"/>
      <c r="K348" s="16"/>
      <c r="L348" s="9"/>
      <c r="M348" s="9"/>
      <c r="N348" s="9"/>
      <c r="O348" s="16"/>
      <c r="P348" s="9"/>
      <c r="Q348" s="9"/>
      <c r="R348" s="9"/>
      <c r="S348" s="16"/>
      <c r="T348" s="9"/>
      <c r="U348" s="9"/>
      <c r="V348" s="9"/>
      <c r="W348" s="16"/>
      <c r="X348" s="9"/>
      <c r="Y348" s="9"/>
      <c r="Z348" s="9"/>
    </row>
    <row r="349" spans="1:26" ht="15.75">
      <c r="A349" s="12"/>
      <c r="G349" s="221"/>
      <c r="H349" s="13"/>
      <c r="I349" s="13"/>
      <c r="J349" s="13"/>
      <c r="K349" s="16"/>
      <c r="L349" s="9"/>
      <c r="M349" s="9"/>
      <c r="N349" s="9"/>
      <c r="O349" s="16"/>
      <c r="P349" s="9"/>
      <c r="Q349" s="9"/>
      <c r="R349" s="9"/>
      <c r="S349" s="16"/>
      <c r="T349" s="9"/>
      <c r="U349" s="9"/>
      <c r="V349" s="9"/>
      <c r="W349" s="16"/>
      <c r="X349" s="9"/>
      <c r="Y349" s="9"/>
      <c r="Z349" s="9"/>
    </row>
    <row r="350" spans="1:26" ht="15.75">
      <c r="A350" s="12"/>
      <c r="G350" s="221"/>
      <c r="H350" s="13"/>
      <c r="I350" s="13"/>
      <c r="J350" s="13"/>
      <c r="K350" s="16"/>
      <c r="L350" s="9"/>
      <c r="M350" s="9"/>
      <c r="N350" s="9"/>
      <c r="O350" s="16"/>
      <c r="P350" s="9"/>
      <c r="Q350" s="9"/>
      <c r="R350" s="9"/>
      <c r="S350" s="16"/>
      <c r="T350" s="9"/>
      <c r="U350" s="9"/>
      <c r="V350" s="9"/>
      <c r="W350" s="16"/>
      <c r="X350" s="9"/>
      <c r="Y350" s="9"/>
      <c r="Z350" s="9"/>
    </row>
    <row r="351" spans="1:26" ht="15.75">
      <c r="A351" s="12"/>
      <c r="G351" s="221"/>
      <c r="H351" s="13"/>
      <c r="I351" s="13"/>
      <c r="J351" s="13"/>
      <c r="K351" s="16"/>
      <c r="L351" s="9"/>
      <c r="M351" s="9"/>
      <c r="N351" s="9"/>
      <c r="O351" s="16"/>
      <c r="P351" s="9"/>
      <c r="Q351" s="9"/>
      <c r="R351" s="9"/>
      <c r="S351" s="16"/>
      <c r="T351" s="9"/>
      <c r="U351" s="9"/>
      <c r="V351" s="9"/>
      <c r="W351" s="16"/>
      <c r="X351" s="9"/>
      <c r="Y351" s="9"/>
      <c r="Z351" s="9"/>
    </row>
    <row r="352" spans="1:26" ht="15.75">
      <c r="A352" s="12"/>
      <c r="G352" s="221"/>
      <c r="H352" s="13"/>
      <c r="I352" s="13"/>
      <c r="J352" s="13"/>
      <c r="K352" s="16"/>
      <c r="L352" s="9"/>
      <c r="M352" s="9"/>
      <c r="N352" s="9"/>
      <c r="O352" s="16"/>
      <c r="P352" s="9"/>
      <c r="Q352" s="9"/>
      <c r="R352" s="9"/>
      <c r="S352" s="16"/>
      <c r="T352" s="9"/>
      <c r="U352" s="9"/>
      <c r="V352" s="9"/>
      <c r="W352" s="16"/>
      <c r="X352" s="9"/>
      <c r="Y352" s="9"/>
      <c r="Z352" s="9"/>
    </row>
  </sheetData>
  <sheetProtection/>
  <mergeCells count="25">
    <mergeCell ref="S8:S9"/>
    <mergeCell ref="C6:Z6"/>
    <mergeCell ref="S7:V7"/>
    <mergeCell ref="W7:Z7"/>
    <mergeCell ref="G8:G9"/>
    <mergeCell ref="T8:V8"/>
    <mergeCell ref="W8:W9"/>
    <mergeCell ref="X8:Z8"/>
    <mergeCell ref="C8:C9"/>
    <mergeCell ref="D8:F8"/>
    <mergeCell ref="Y1:Z1"/>
    <mergeCell ref="K8:K9"/>
    <mergeCell ref="L8:N8"/>
    <mergeCell ref="O8:O9"/>
    <mergeCell ref="P8:R8"/>
    <mergeCell ref="A4:Z4"/>
    <mergeCell ref="A11:J11"/>
    <mergeCell ref="A6:A9"/>
    <mergeCell ref="B6:B9"/>
    <mergeCell ref="G7:J7"/>
    <mergeCell ref="H8:J8"/>
    <mergeCell ref="C7:F7"/>
    <mergeCell ref="L5:M5"/>
    <mergeCell ref="K7:N7"/>
    <mergeCell ref="O7:R7"/>
  </mergeCells>
  <printOptions/>
  <pageMargins left="0.54" right="0.51" top="1.11" bottom="0.47" header="1.1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astreleckaya</cp:lastModifiedBy>
  <cp:lastPrinted>2010-05-12T13:23:44Z</cp:lastPrinted>
  <dcterms:created xsi:type="dcterms:W3CDTF">1996-10-08T23:32:33Z</dcterms:created>
  <dcterms:modified xsi:type="dcterms:W3CDTF">2012-03-29T13:24:43Z</dcterms:modified>
  <cp:category/>
  <cp:version/>
  <cp:contentType/>
  <cp:contentStatus/>
</cp:coreProperties>
</file>