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дод" sheetId="1" r:id="rId1"/>
    <sheet name="Лист2" sheetId="2" r:id="rId2"/>
    <sheet name="Лист3" sheetId="3" r:id="rId3"/>
  </sheets>
  <definedNames>
    <definedName name="_xlnm.Print_Area" localSheetId="0">'дод'!$A$1:$X$30</definedName>
  </definedNames>
  <calcPr fullCalcOnLoad="1"/>
</workbook>
</file>

<file path=xl/sharedStrings.xml><?xml version="1.0" encoding="utf-8"?>
<sst xmlns="http://schemas.openxmlformats.org/spreadsheetml/2006/main" count="71" uniqueCount="43">
  <si>
    <t>Завдання</t>
  </si>
  <si>
    <t>Найменування заходу</t>
  </si>
  <si>
    <t>Прогнозний обсяг фінансових ресурсів для виконання завдань</t>
  </si>
  <si>
    <t>ПРОГНОЗНИЙ ОБСЯГ</t>
  </si>
  <si>
    <t xml:space="preserve">фінансового забезпечення виконання завдань </t>
  </si>
  <si>
    <r>
      <t>У тому числі по роках</t>
    </r>
    <r>
      <rPr>
        <sz val="11"/>
        <color indexed="63"/>
        <rFont val="Arial Cyr"/>
        <family val="0"/>
      </rPr>
      <t>:</t>
    </r>
  </si>
  <si>
    <t>Дерджавний бюджет</t>
  </si>
  <si>
    <t xml:space="preserve">Місцеві бюджети </t>
  </si>
  <si>
    <t>Інші джерела</t>
  </si>
  <si>
    <t>Місцеві бюджети</t>
  </si>
  <si>
    <t>Програми реформування і розвитку житлово-комунального господарства Донецької області на 2010-2014 роки</t>
  </si>
  <si>
    <t>млн.грн.</t>
  </si>
  <si>
    <t>1. Організація ефективного управління, створення системи державного регулювання діяльності суб’єктів господарювання у сфері виробництва і надання житлово-комунальних послуг</t>
  </si>
  <si>
    <t>1.2. Проведення навчання голів об’єднань співвласників багатоквартирних будинків, працівників управителів майном житлового комплексу з питань, пов’язаних з управлінням багатоквартирними будинками</t>
  </si>
  <si>
    <t>1.3. Організація багаторівневої підготовки кадрів для підприємств житлово-комунального господарства</t>
  </si>
  <si>
    <t>Разом</t>
  </si>
  <si>
    <t>Всьго</t>
  </si>
  <si>
    <t>в т.ч.</t>
  </si>
  <si>
    <t>усього, в тому числі:</t>
  </si>
  <si>
    <t>2. Поглиблення демонополізації житлово-комунального господарства, створення конкурентного середовища на ринку житлово-комунальних послуг</t>
  </si>
  <si>
    <t>2.1. Реконструкції та капітального ремонту житлових будинків із застосуванням енергозберігаючих технологій та обладнання</t>
  </si>
  <si>
    <t>2.2. Надання державної підтримки для реалізації інвестиційних проектів з технічного переоснащення та капітального ремонту житлових будинків, в яких утворюються нові або вже функціонують об'єднання співвласників багатоквартирних будинків</t>
  </si>
  <si>
    <t>Усьго в тому числі:</t>
  </si>
  <si>
    <t>3. Забезпечення беззбиткового функціонування підприємств житлово-комунального господарства</t>
  </si>
  <si>
    <t>4. Технічне переоснащення житлово-комунального господарства, скорочення питомих показників використання енергетичних матеріальних ресурсів на виробництво (надання) житлово-комунальних послуг, у тому числі впровадження комплексної реконструкції кварталів (мікрорайонів) застарілого житлового фонду із залученням інвесторів- забудовників на конкурсних засадах</t>
  </si>
  <si>
    <t>4.1. Стимулювання реалізації інвестиційних проектів з:</t>
  </si>
  <si>
    <t>5. Забезпечення організації широкої громадської підтримки державної політики реформування і розвитку житлово-комунального господарства</t>
  </si>
  <si>
    <t>5.1. Створення регіонального прес-центру з питань пропагування кращого досвіду реалізації реформи у житлово-комунальному господарстві</t>
  </si>
  <si>
    <t xml:space="preserve">4.1.1  Реалізація ІІ етапу заходів, передбачених регіональною програмою „Питна вода України” для населених пунктів Донецької області на 2008-2020 роки </t>
  </si>
  <si>
    <t>4.1.4. Благоустрій територій районих центрів та  міст</t>
  </si>
  <si>
    <t>4.1.3. Забезпечення оснащення наявного житлового фонду  будинковими засобами обліку та регулювання споживання води і теплової енергії</t>
  </si>
  <si>
    <t>Державний бюджет</t>
  </si>
  <si>
    <t>обл</t>
  </si>
  <si>
    <t>мест</t>
  </si>
  <si>
    <t>местн</t>
  </si>
  <si>
    <t>4.1.2. Виконання завдань передбачених регіональною Програмою  модернізації комунальної теплоенергетики Донецької області на 2010-2014</t>
  </si>
  <si>
    <t>3.1. Дотація на покриття різниці між встановленими тарифами на житлово-комунальні послуги і вартістю їх виробництва (додаток 29)</t>
  </si>
  <si>
    <t xml:space="preserve">1.1. Розробка і створення інформаційно-аналітичної системи щодо виконання завдань Програми реформування і розвитку житлово-комунального господарства Донецької області на 2010-2014 роки </t>
  </si>
  <si>
    <r>
      <t>Усьго в тому числі</t>
    </r>
    <r>
      <rPr>
        <b/>
        <sz val="12"/>
        <color indexed="63"/>
        <rFont val="Arial Cyr"/>
        <family val="0"/>
      </rPr>
      <t>:</t>
    </r>
  </si>
  <si>
    <t>4.2. Енергозбереження, розвиток міського електричного транспорту (додаток 30)</t>
  </si>
  <si>
    <t>до рішення обласної ради</t>
  </si>
  <si>
    <t>___________№_______</t>
  </si>
  <si>
    <t>Додаток 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</si>
</sst>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  <numFmt numFmtId="188" formatCode="0.000"/>
    <numFmt numFmtId="189" formatCode="#,##0.000_ ;[Red]\-#,##0.000\ "/>
  </numFmts>
  <fonts count="15">
    <font>
      <sz val="11"/>
      <name val="Times New Roman"/>
      <family val="0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b/>
      <sz val="12"/>
      <color indexed="63"/>
      <name val="Times New Roman"/>
      <family val="0"/>
    </font>
    <font>
      <sz val="11"/>
      <color indexed="63"/>
      <name val="Arial Cyr"/>
      <family val="0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color indexed="63"/>
      <name val="Times New Roman"/>
      <family val="1"/>
    </font>
    <font>
      <i/>
      <sz val="10"/>
      <name val="Times New Roman"/>
      <family val="1"/>
    </font>
    <font>
      <b/>
      <sz val="12"/>
      <color indexed="63"/>
      <name val="Arial Cyr"/>
      <family val="0"/>
    </font>
    <font>
      <b/>
      <sz val="12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84" fontId="3" fillId="0" borderId="0" xfId="0" applyNumberFormat="1" applyFont="1" applyBorder="1" applyAlignment="1">
      <alignment horizontal="center" vertical="top"/>
    </xf>
    <xf numFmtId="185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18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8" fontId="7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8" fontId="7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88" fontId="4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88" fontId="2" fillId="0" borderId="0" xfId="0" applyNumberFormat="1" applyFont="1" applyBorder="1" applyAlignment="1">
      <alignment horizontal="center" vertical="top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vertical="top"/>
    </xf>
    <xf numFmtId="188" fontId="7" fillId="0" borderId="0" xfId="0" applyNumberFormat="1" applyFont="1" applyFill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88" fontId="9" fillId="0" borderId="1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 wrapText="1"/>
    </xf>
    <xf numFmtId="188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88" fontId="13" fillId="0" borderId="1" xfId="0" applyNumberFormat="1" applyFont="1" applyBorder="1" applyAlignment="1">
      <alignment horizontal="center" vertical="center"/>
    </xf>
    <xf numFmtId="188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 wrapText="1"/>
    </xf>
    <xf numFmtId="189" fontId="13" fillId="0" borderId="1" xfId="0" applyNumberFormat="1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88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504"/>
  <sheetViews>
    <sheetView tabSelected="1" view="pageBreakPreview" zoomScale="75" zoomScaleNormal="75" zoomScaleSheetLayoutView="75" workbookViewId="0" topLeftCell="A1">
      <pane xSplit="2" ySplit="11" topLeftCell="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5" sqref="P5"/>
    </sheetView>
  </sheetViews>
  <sheetFormatPr defaultColWidth="9.140625" defaultRowHeight="15"/>
  <cols>
    <col min="1" max="1" width="27.140625" style="1" customWidth="1"/>
    <col min="2" max="2" width="26.57421875" style="1" customWidth="1"/>
    <col min="3" max="3" width="13.57421875" style="2" customWidth="1"/>
    <col min="4" max="4" width="10.57421875" style="2" customWidth="1"/>
    <col min="5" max="5" width="12.8515625" style="2" customWidth="1"/>
    <col min="6" max="6" width="12.28125" style="2" customWidth="1"/>
    <col min="7" max="7" width="9.8515625" style="2" customWidth="1"/>
    <col min="8" max="8" width="11.00390625" style="2" customWidth="1"/>
    <col min="9" max="9" width="12.7109375" style="2" customWidth="1"/>
    <col min="10" max="10" width="9.57421875" style="2" customWidth="1"/>
    <col min="11" max="11" width="9.421875" style="2" bestFit="1" customWidth="1"/>
    <col min="12" max="12" width="11.00390625" style="2" bestFit="1" customWidth="1"/>
    <col min="13" max="13" width="12.421875" style="2" customWidth="1"/>
    <col min="14" max="14" width="10.57421875" style="2" customWidth="1"/>
    <col min="15" max="15" width="8.8515625" style="2" customWidth="1"/>
    <col min="16" max="16" width="10.57421875" style="2" customWidth="1"/>
    <col min="17" max="17" width="10.8515625" style="2" customWidth="1"/>
    <col min="18" max="18" width="10.57421875" style="2" hidden="1" customWidth="1"/>
    <col min="19" max="19" width="9.28125" style="2" customWidth="1"/>
    <col min="20" max="20" width="9.57421875" style="3" customWidth="1"/>
    <col min="21" max="21" width="10.57421875" style="3" customWidth="1"/>
    <col min="22" max="22" width="11.421875" style="3" customWidth="1"/>
    <col min="23" max="23" width="9.421875" style="3" bestFit="1" customWidth="1"/>
    <col min="24" max="24" width="10.140625" style="3" customWidth="1"/>
    <col min="25" max="16384" width="9.140625" style="3" customWidth="1"/>
  </cols>
  <sheetData>
    <row r="1" spans="22:24" ht="15.75">
      <c r="V1" s="68" t="s">
        <v>42</v>
      </c>
      <c r="W1" s="69"/>
      <c r="X1" s="69"/>
    </row>
    <row r="2" spans="1:24" ht="15.7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4"/>
      <c r="V2" s="68" t="s">
        <v>40</v>
      </c>
      <c r="W2" s="69"/>
      <c r="X2" s="69"/>
    </row>
    <row r="3" spans="1:24" ht="15.75" customHeight="1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5"/>
      <c r="V3" s="68" t="s">
        <v>41</v>
      </c>
      <c r="W3" s="69"/>
      <c r="X3" s="69"/>
    </row>
    <row r="4" spans="1:19" ht="15" customHeight="1">
      <c r="A4" s="77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5"/>
    </row>
    <row r="6" ht="18.75">
      <c r="Q6" s="15" t="s">
        <v>11</v>
      </c>
    </row>
    <row r="7" spans="1:24" ht="30" customHeight="1">
      <c r="A7" s="72" t="s">
        <v>0</v>
      </c>
      <c r="B7" s="72" t="s">
        <v>1</v>
      </c>
      <c r="C7" s="72" t="s">
        <v>2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23.25" customHeight="1">
      <c r="A8" s="72"/>
      <c r="B8" s="72"/>
      <c r="C8" s="72"/>
      <c r="D8" s="71">
        <v>2010</v>
      </c>
      <c r="E8" s="71"/>
      <c r="F8" s="71"/>
      <c r="G8" s="71"/>
      <c r="H8" s="71">
        <v>2011</v>
      </c>
      <c r="I8" s="71"/>
      <c r="J8" s="71"/>
      <c r="K8" s="71"/>
      <c r="L8" s="71">
        <v>2012</v>
      </c>
      <c r="M8" s="71"/>
      <c r="N8" s="71"/>
      <c r="O8" s="71"/>
      <c r="P8" s="71">
        <v>2013</v>
      </c>
      <c r="Q8" s="71"/>
      <c r="R8" s="71"/>
      <c r="S8" s="71"/>
      <c r="T8" s="71"/>
      <c r="U8" s="74">
        <v>2014</v>
      </c>
      <c r="V8" s="75"/>
      <c r="W8" s="75"/>
      <c r="X8" s="75"/>
    </row>
    <row r="9" spans="1:24" ht="18.75" customHeight="1">
      <c r="A9" s="72"/>
      <c r="B9" s="72"/>
      <c r="C9" s="72"/>
      <c r="D9" s="72" t="s">
        <v>16</v>
      </c>
      <c r="E9" s="71" t="s">
        <v>17</v>
      </c>
      <c r="F9" s="71"/>
      <c r="G9" s="71"/>
      <c r="H9" s="72" t="s">
        <v>16</v>
      </c>
      <c r="I9" s="71" t="s">
        <v>17</v>
      </c>
      <c r="J9" s="71"/>
      <c r="K9" s="71"/>
      <c r="L9" s="72" t="s">
        <v>16</v>
      </c>
      <c r="M9" s="71" t="s">
        <v>17</v>
      </c>
      <c r="N9" s="71"/>
      <c r="O9" s="71"/>
      <c r="P9" s="72" t="s">
        <v>16</v>
      </c>
      <c r="Q9" s="71" t="s">
        <v>17</v>
      </c>
      <c r="R9" s="71"/>
      <c r="S9" s="71"/>
      <c r="T9" s="71"/>
      <c r="U9" s="72" t="s">
        <v>16</v>
      </c>
      <c r="V9" s="74" t="s">
        <v>17</v>
      </c>
      <c r="W9" s="75"/>
      <c r="X9" s="75"/>
    </row>
    <row r="10" spans="1:24" ht="51" customHeight="1">
      <c r="A10" s="72"/>
      <c r="B10" s="72"/>
      <c r="C10" s="72"/>
      <c r="D10" s="73"/>
      <c r="E10" s="23" t="s">
        <v>6</v>
      </c>
      <c r="F10" s="23" t="s">
        <v>7</v>
      </c>
      <c r="G10" s="23" t="s">
        <v>8</v>
      </c>
      <c r="H10" s="73"/>
      <c r="I10" s="23" t="s">
        <v>6</v>
      </c>
      <c r="J10" s="23" t="s">
        <v>7</v>
      </c>
      <c r="K10" s="23" t="s">
        <v>8</v>
      </c>
      <c r="L10" s="73"/>
      <c r="M10" s="23" t="s">
        <v>31</v>
      </c>
      <c r="N10" s="23" t="s">
        <v>7</v>
      </c>
      <c r="O10" s="23" t="s">
        <v>8</v>
      </c>
      <c r="P10" s="73"/>
      <c r="Q10" s="23" t="s">
        <v>31</v>
      </c>
      <c r="R10" s="23" t="s">
        <v>7</v>
      </c>
      <c r="S10" s="23" t="s">
        <v>9</v>
      </c>
      <c r="T10" s="46" t="s">
        <v>8</v>
      </c>
      <c r="U10" s="73"/>
      <c r="V10" s="23" t="s">
        <v>31</v>
      </c>
      <c r="W10" s="23" t="s">
        <v>7</v>
      </c>
      <c r="X10" s="46" t="s">
        <v>8</v>
      </c>
    </row>
    <row r="11" spans="1:24" ht="17.25" customHeight="1">
      <c r="A11" s="41">
        <v>1</v>
      </c>
      <c r="B11" s="41">
        <v>2</v>
      </c>
      <c r="C11" s="41">
        <v>3</v>
      </c>
      <c r="D11" s="42">
        <v>4</v>
      </c>
      <c r="E11" s="43">
        <v>5</v>
      </c>
      <c r="F11" s="43">
        <v>6</v>
      </c>
      <c r="G11" s="43">
        <v>7</v>
      </c>
      <c r="H11" s="42">
        <v>8</v>
      </c>
      <c r="I11" s="43">
        <v>9</v>
      </c>
      <c r="J11" s="43">
        <v>10</v>
      </c>
      <c r="K11" s="43">
        <v>11</v>
      </c>
      <c r="L11" s="42">
        <v>12</v>
      </c>
      <c r="M11" s="43">
        <v>13</v>
      </c>
      <c r="N11" s="43">
        <v>14</v>
      </c>
      <c r="O11" s="43">
        <v>15</v>
      </c>
      <c r="P11" s="42">
        <v>16</v>
      </c>
      <c r="Q11" s="43">
        <v>17</v>
      </c>
      <c r="R11" s="43"/>
      <c r="S11" s="43">
        <v>18</v>
      </c>
      <c r="T11" s="44">
        <v>19</v>
      </c>
      <c r="U11" s="42">
        <v>20</v>
      </c>
      <c r="V11" s="43">
        <v>21</v>
      </c>
      <c r="W11" s="43">
        <v>22</v>
      </c>
      <c r="X11" s="44">
        <v>23</v>
      </c>
    </row>
    <row r="12" spans="1:24" ht="21" customHeight="1">
      <c r="A12" s="81" t="s">
        <v>12</v>
      </c>
      <c r="B12" s="54" t="s">
        <v>18</v>
      </c>
      <c r="C12" s="21">
        <f aca="true" t="shared" si="0" ref="C12:C21">D12+H12+L12+P12+U12</f>
        <v>20.025</v>
      </c>
      <c r="D12" s="21">
        <f>SUM(E12:G12)</f>
        <v>3.3049999999999997</v>
      </c>
      <c r="E12" s="21">
        <f aca="true" t="shared" si="1" ref="E12:X12">SUM(E13:E15)</f>
        <v>0</v>
      </c>
      <c r="F12" s="21">
        <f t="shared" si="1"/>
        <v>3.3049999999999997</v>
      </c>
      <c r="G12" s="21">
        <f t="shared" si="1"/>
        <v>0</v>
      </c>
      <c r="H12" s="21">
        <f>SUM(I12:K12)</f>
        <v>3.705</v>
      </c>
      <c r="I12" s="21">
        <f t="shared" si="1"/>
        <v>0</v>
      </c>
      <c r="J12" s="21">
        <f t="shared" si="1"/>
        <v>3.705</v>
      </c>
      <c r="K12" s="21">
        <f t="shared" si="1"/>
        <v>0</v>
      </c>
      <c r="L12" s="21">
        <f>SUM(M12:O12)</f>
        <v>4.005</v>
      </c>
      <c r="M12" s="21">
        <f t="shared" si="1"/>
        <v>0</v>
      </c>
      <c r="N12" s="21">
        <f t="shared" si="1"/>
        <v>4.005</v>
      </c>
      <c r="O12" s="21">
        <f t="shared" si="1"/>
        <v>0</v>
      </c>
      <c r="P12" s="21">
        <f>SUM(Q12:T12)</f>
        <v>4.305000000000001</v>
      </c>
      <c r="Q12" s="21">
        <f t="shared" si="1"/>
        <v>0</v>
      </c>
      <c r="R12" s="21">
        <f t="shared" si="1"/>
        <v>0</v>
      </c>
      <c r="S12" s="21">
        <f t="shared" si="1"/>
        <v>4.305000000000001</v>
      </c>
      <c r="T12" s="21">
        <f t="shared" si="1"/>
        <v>0</v>
      </c>
      <c r="U12" s="21">
        <f>SUM(V12:X12)</f>
        <v>4.705</v>
      </c>
      <c r="V12" s="21">
        <f t="shared" si="1"/>
        <v>0</v>
      </c>
      <c r="W12" s="21">
        <f t="shared" si="1"/>
        <v>4.705</v>
      </c>
      <c r="X12" s="21">
        <f t="shared" si="1"/>
        <v>0</v>
      </c>
    </row>
    <row r="13" spans="1:24" ht="141.75" customHeight="1">
      <c r="A13" s="81"/>
      <c r="B13" s="53" t="s">
        <v>37</v>
      </c>
      <c r="C13" s="55">
        <f t="shared" si="0"/>
        <v>14.799999999999999</v>
      </c>
      <c r="D13" s="55">
        <f>E13+F13+G13</f>
        <v>2.4</v>
      </c>
      <c r="E13" s="56"/>
      <c r="F13" s="56">
        <v>2.4</v>
      </c>
      <c r="G13" s="56"/>
      <c r="H13" s="56">
        <f>I13+J13+K13</f>
        <v>2.8</v>
      </c>
      <c r="I13" s="56"/>
      <c r="J13" s="56">
        <v>2.8</v>
      </c>
      <c r="K13" s="56"/>
      <c r="L13" s="56">
        <f>M13+N13+O13</f>
        <v>3</v>
      </c>
      <c r="M13" s="56"/>
      <c r="N13" s="56">
        <v>3</v>
      </c>
      <c r="O13" s="56"/>
      <c r="P13" s="56">
        <f>Q13+S13+T13</f>
        <v>3.2</v>
      </c>
      <c r="Q13" s="56"/>
      <c r="R13" s="56"/>
      <c r="S13" s="56">
        <v>3.2</v>
      </c>
      <c r="T13" s="57"/>
      <c r="U13" s="57">
        <f>V13+W13+X13</f>
        <v>3.4</v>
      </c>
      <c r="V13" s="56"/>
      <c r="W13" s="56">
        <v>3.4</v>
      </c>
      <c r="X13" s="57"/>
    </row>
    <row r="14" spans="1:24" ht="168.75" customHeight="1">
      <c r="A14" s="81"/>
      <c r="B14" s="38" t="s">
        <v>13</v>
      </c>
      <c r="C14" s="55">
        <f t="shared" si="0"/>
        <v>3.1999999999999997</v>
      </c>
      <c r="D14" s="55">
        <f>E14+F14+G14</f>
        <v>0.5</v>
      </c>
      <c r="E14" s="58"/>
      <c r="F14" s="58">
        <v>0.5</v>
      </c>
      <c r="G14" s="58"/>
      <c r="H14" s="56">
        <f>I14+J14+K14</f>
        <v>0.5</v>
      </c>
      <c r="I14" s="58"/>
      <c r="J14" s="58">
        <v>0.5</v>
      </c>
      <c r="K14" s="58"/>
      <c r="L14" s="56">
        <f>M14+N14+O14</f>
        <v>0.6</v>
      </c>
      <c r="M14" s="58"/>
      <c r="N14" s="56">
        <v>0.6</v>
      </c>
      <c r="O14" s="56"/>
      <c r="P14" s="56">
        <f>Q14+S14+T14</f>
        <v>0.7</v>
      </c>
      <c r="Q14" s="56"/>
      <c r="R14" s="56"/>
      <c r="S14" s="56">
        <v>0.7</v>
      </c>
      <c r="T14" s="57"/>
      <c r="U14" s="57">
        <f>V14+W14+X14</f>
        <v>0.9</v>
      </c>
      <c r="V14" s="56"/>
      <c r="W14" s="56">
        <v>0.9</v>
      </c>
      <c r="X14" s="57"/>
    </row>
    <row r="15" spans="1:24" ht="87.75" customHeight="1">
      <c r="A15" s="81"/>
      <c r="B15" s="38" t="s">
        <v>14</v>
      </c>
      <c r="C15" s="55">
        <f t="shared" si="0"/>
        <v>2.0250000000000004</v>
      </c>
      <c r="D15" s="55">
        <f>E15+F15+G15</f>
        <v>0.405</v>
      </c>
      <c r="E15" s="58"/>
      <c r="F15" s="58">
        <v>0.405</v>
      </c>
      <c r="G15" s="58"/>
      <c r="H15" s="56">
        <f>I15+J15+K15</f>
        <v>0.405</v>
      </c>
      <c r="I15" s="58"/>
      <c r="J15" s="58">
        <v>0.405</v>
      </c>
      <c r="K15" s="58"/>
      <c r="L15" s="56">
        <f>M15+N15+O15</f>
        <v>0.405</v>
      </c>
      <c r="M15" s="58"/>
      <c r="N15" s="56">
        <v>0.405</v>
      </c>
      <c r="O15" s="56"/>
      <c r="P15" s="56">
        <f>Q15+S15+T15</f>
        <v>0.405</v>
      </c>
      <c r="Q15" s="56"/>
      <c r="R15" s="56"/>
      <c r="S15" s="56">
        <v>0.405</v>
      </c>
      <c r="T15" s="57"/>
      <c r="U15" s="57">
        <f>V15+W15+X15</f>
        <v>0.405</v>
      </c>
      <c r="V15" s="56"/>
      <c r="W15" s="56">
        <v>0.405</v>
      </c>
      <c r="X15" s="57"/>
    </row>
    <row r="16" spans="1:111" ht="21" customHeight="1">
      <c r="A16" s="82" t="s">
        <v>19</v>
      </c>
      <c r="B16" s="59" t="s">
        <v>38</v>
      </c>
      <c r="C16" s="60">
        <f t="shared" si="0"/>
        <v>2164.8410000000003</v>
      </c>
      <c r="D16" s="60">
        <f>SUM(E16:G16)</f>
        <v>575.226</v>
      </c>
      <c r="E16" s="60">
        <f aca="true" t="shared" si="2" ref="E16:X16">E17+E18</f>
        <v>492.993</v>
      </c>
      <c r="F16" s="60">
        <f t="shared" si="2"/>
        <v>74.463</v>
      </c>
      <c r="G16" s="60">
        <f t="shared" si="2"/>
        <v>7.77</v>
      </c>
      <c r="H16" s="60">
        <f>SUM(I16:K16)</f>
        <v>346.713</v>
      </c>
      <c r="I16" s="60">
        <f t="shared" si="2"/>
        <v>276.618</v>
      </c>
      <c r="J16" s="60">
        <f t="shared" si="2"/>
        <v>60.376000000000005</v>
      </c>
      <c r="K16" s="60">
        <f t="shared" si="2"/>
        <v>9.719000000000001</v>
      </c>
      <c r="L16" s="60">
        <f>SUM(M16:O16)</f>
        <v>231.12199999999999</v>
      </c>
      <c r="M16" s="60">
        <f t="shared" si="2"/>
        <v>166.308</v>
      </c>
      <c r="N16" s="60">
        <f t="shared" si="2"/>
        <v>54.037</v>
      </c>
      <c r="O16" s="60">
        <f t="shared" si="2"/>
        <v>10.777</v>
      </c>
      <c r="P16" s="60">
        <f>SUM(Q16:T16)</f>
        <v>796.895</v>
      </c>
      <c r="Q16" s="60">
        <f t="shared" si="2"/>
        <v>747.62</v>
      </c>
      <c r="R16" s="60">
        <f t="shared" si="2"/>
        <v>0</v>
      </c>
      <c r="S16" s="60">
        <f t="shared" si="2"/>
        <v>39.571</v>
      </c>
      <c r="T16" s="60">
        <f t="shared" si="2"/>
        <v>9.704</v>
      </c>
      <c r="U16" s="60">
        <f>SUM(V16:X16)</f>
        <v>214.885</v>
      </c>
      <c r="V16" s="60">
        <f t="shared" si="2"/>
        <v>162.66</v>
      </c>
      <c r="W16" s="60">
        <f t="shared" si="2"/>
        <v>43.18299999999999</v>
      </c>
      <c r="X16" s="60">
        <f t="shared" si="2"/>
        <v>9.042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</row>
    <row r="17" spans="1:24" ht="112.5" customHeight="1">
      <c r="A17" s="82"/>
      <c r="B17" s="35" t="s">
        <v>20</v>
      </c>
      <c r="C17" s="55">
        <f t="shared" si="0"/>
        <v>1896.815</v>
      </c>
      <c r="D17" s="55">
        <v>524.028</v>
      </c>
      <c r="E17" s="57">
        <v>449.53</v>
      </c>
      <c r="F17" s="57">
        <v>70.845</v>
      </c>
      <c r="G17" s="57">
        <v>3.653</v>
      </c>
      <c r="H17" s="56">
        <v>288.838</v>
      </c>
      <c r="I17" s="57">
        <v>229.311</v>
      </c>
      <c r="J17" s="57">
        <v>55.886</v>
      </c>
      <c r="K17" s="57">
        <v>3.641</v>
      </c>
      <c r="L17" s="56">
        <v>171.536</v>
      </c>
      <c r="M17" s="57">
        <v>118.707</v>
      </c>
      <c r="N17" s="57">
        <v>49.168</v>
      </c>
      <c r="O17" s="57">
        <v>3.661</v>
      </c>
      <c r="P17" s="56">
        <v>747.874</v>
      </c>
      <c r="Q17" s="57">
        <v>708.956</v>
      </c>
      <c r="R17" s="57"/>
      <c r="S17" s="57">
        <v>34.576</v>
      </c>
      <c r="T17" s="57">
        <v>4.342</v>
      </c>
      <c r="U17" s="57">
        <v>164.539</v>
      </c>
      <c r="V17" s="57">
        <v>122.469</v>
      </c>
      <c r="W17" s="57">
        <v>38.346</v>
      </c>
      <c r="X17" s="57">
        <v>3.724</v>
      </c>
    </row>
    <row r="18" spans="1:24" ht="197.25" customHeight="1">
      <c r="A18" s="82"/>
      <c r="B18" s="36" t="s">
        <v>21</v>
      </c>
      <c r="C18" s="55">
        <f>D18+H18+L18+P18+U18</f>
        <v>268.024</v>
      </c>
      <c r="D18" s="55">
        <f>E18+F18+G18</f>
        <v>51.198</v>
      </c>
      <c r="E18" s="57">
        <v>43.463</v>
      </c>
      <c r="F18" s="57">
        <v>3.618</v>
      </c>
      <c r="G18" s="57">
        <v>4.117</v>
      </c>
      <c r="H18" s="56">
        <f>I18+J18+K18</f>
        <v>57.87500000000001</v>
      </c>
      <c r="I18" s="57">
        <v>47.307</v>
      </c>
      <c r="J18" s="57">
        <v>4.49</v>
      </c>
      <c r="K18" s="57">
        <v>6.078</v>
      </c>
      <c r="L18" s="56">
        <v>59.585</v>
      </c>
      <c r="M18" s="57">
        <v>47.601</v>
      </c>
      <c r="N18" s="57">
        <v>4.869</v>
      </c>
      <c r="O18" s="57">
        <v>7.116</v>
      </c>
      <c r="P18" s="56">
        <v>49.02</v>
      </c>
      <c r="Q18" s="57">
        <v>38.664</v>
      </c>
      <c r="R18" s="57"/>
      <c r="S18" s="57">
        <v>4.995</v>
      </c>
      <c r="T18" s="57">
        <v>5.362</v>
      </c>
      <c r="U18" s="57">
        <f>V18+W18+X18</f>
        <v>50.346000000000004</v>
      </c>
      <c r="V18" s="57">
        <v>40.191</v>
      </c>
      <c r="W18" s="57">
        <v>4.837</v>
      </c>
      <c r="X18" s="57">
        <v>5.318</v>
      </c>
    </row>
    <row r="19" spans="1:24" ht="23.25" customHeight="1">
      <c r="A19" s="79" t="s">
        <v>23</v>
      </c>
      <c r="B19" s="37" t="s">
        <v>18</v>
      </c>
      <c r="C19" s="61">
        <f t="shared" si="0"/>
        <v>519.3</v>
      </c>
      <c r="D19" s="61">
        <f aca="true" t="shared" si="3" ref="D19:X19">D20</f>
        <v>256.8</v>
      </c>
      <c r="E19" s="61">
        <f t="shared" si="3"/>
        <v>200</v>
      </c>
      <c r="F19" s="61">
        <f t="shared" si="3"/>
        <v>56.8</v>
      </c>
      <c r="G19" s="61">
        <f t="shared" si="3"/>
        <v>0</v>
      </c>
      <c r="H19" s="61">
        <f t="shared" si="3"/>
        <v>171.2</v>
      </c>
      <c r="I19" s="61">
        <f t="shared" si="3"/>
        <v>120</v>
      </c>
      <c r="J19" s="61">
        <f t="shared" si="3"/>
        <v>51.2</v>
      </c>
      <c r="K19" s="61">
        <f t="shared" si="3"/>
        <v>0</v>
      </c>
      <c r="L19" s="61">
        <f t="shared" si="3"/>
        <v>68.5</v>
      </c>
      <c r="M19" s="61">
        <f t="shared" si="3"/>
        <v>40</v>
      </c>
      <c r="N19" s="61">
        <f t="shared" si="3"/>
        <v>28.5</v>
      </c>
      <c r="O19" s="61">
        <f t="shared" si="3"/>
        <v>0</v>
      </c>
      <c r="P19" s="61">
        <f t="shared" si="3"/>
        <v>22.8</v>
      </c>
      <c r="Q19" s="61">
        <f t="shared" si="3"/>
        <v>0</v>
      </c>
      <c r="R19" s="61">
        <f t="shared" si="3"/>
        <v>0</v>
      </c>
      <c r="S19" s="61">
        <f t="shared" si="3"/>
        <v>22.8</v>
      </c>
      <c r="T19" s="61">
        <f t="shared" si="3"/>
        <v>0</v>
      </c>
      <c r="U19" s="61">
        <f t="shared" si="3"/>
        <v>0</v>
      </c>
      <c r="V19" s="61">
        <f t="shared" si="3"/>
        <v>0</v>
      </c>
      <c r="W19" s="61">
        <f t="shared" si="3"/>
        <v>0</v>
      </c>
      <c r="X19" s="61">
        <f t="shared" si="3"/>
        <v>0</v>
      </c>
    </row>
    <row r="20" spans="1:24" ht="101.25" customHeight="1">
      <c r="A20" s="79"/>
      <c r="B20" s="36" t="s">
        <v>36</v>
      </c>
      <c r="C20" s="55">
        <f t="shared" si="0"/>
        <v>519.3</v>
      </c>
      <c r="D20" s="55">
        <f>SUM(E20:G20)</f>
        <v>256.8</v>
      </c>
      <c r="E20" s="57">
        <v>200</v>
      </c>
      <c r="F20" s="57">
        <v>56.8</v>
      </c>
      <c r="G20" s="57"/>
      <c r="H20" s="56">
        <f>SUM(I20:K20)</f>
        <v>171.2</v>
      </c>
      <c r="I20" s="57">
        <v>120</v>
      </c>
      <c r="J20" s="57">
        <v>51.2</v>
      </c>
      <c r="K20" s="57"/>
      <c r="L20" s="56">
        <f>SUM(M20:O20)</f>
        <v>68.5</v>
      </c>
      <c r="M20" s="57">
        <v>40</v>
      </c>
      <c r="N20" s="57">
        <v>28.5</v>
      </c>
      <c r="O20" s="57"/>
      <c r="P20" s="56">
        <f>SUM(Q20:T20)</f>
        <v>22.8</v>
      </c>
      <c r="Q20" s="57"/>
      <c r="R20" s="57"/>
      <c r="S20" s="57">
        <v>22.8</v>
      </c>
      <c r="T20" s="57"/>
      <c r="U20" s="57"/>
      <c r="V20" s="57"/>
      <c r="W20" s="57"/>
      <c r="X20" s="57"/>
    </row>
    <row r="21" spans="1:25" ht="25.5" customHeight="1">
      <c r="A21" s="80" t="s">
        <v>24</v>
      </c>
      <c r="B21" s="54" t="s">
        <v>22</v>
      </c>
      <c r="C21" s="61">
        <f t="shared" si="0"/>
        <v>5661.8009999999995</v>
      </c>
      <c r="D21" s="61">
        <f>SUM(E21:G21)</f>
        <v>1156.0349999999999</v>
      </c>
      <c r="E21" s="61">
        <f>E23+E24+E25+E26+E27</f>
        <v>433.24399999999997</v>
      </c>
      <c r="F21" s="61">
        <f>F23+F24+F25+F26+F27</f>
        <v>400.53600000000006</v>
      </c>
      <c r="G21" s="61">
        <f>G23+G24+G25+G26+G27</f>
        <v>322.255</v>
      </c>
      <c r="H21" s="61">
        <f>SUM(I21:K21)</f>
        <v>1220.783</v>
      </c>
      <c r="I21" s="61">
        <f>I23+I24+I25+I26+I27</f>
        <v>489.411</v>
      </c>
      <c r="J21" s="61">
        <f>J23+J24+J25+J26+J27</f>
        <v>412.139</v>
      </c>
      <c r="K21" s="61">
        <f>K23+K24+K25+K26+K27</f>
        <v>319.233</v>
      </c>
      <c r="L21" s="61">
        <f>SUM(M21:O21)</f>
        <v>1216.5330000000001</v>
      </c>
      <c r="M21" s="61">
        <f>M23+M24+M25+M26+M27</f>
        <v>455.88000000000005</v>
      </c>
      <c r="N21" s="61">
        <f>N23+N24+N25+N26+N27</f>
        <v>453.439</v>
      </c>
      <c r="O21" s="61">
        <f>O23+O24+O25+O26+O27</f>
        <v>307.214</v>
      </c>
      <c r="P21" s="61">
        <f>SUM(Q21:T21)</f>
        <v>1070.556</v>
      </c>
      <c r="Q21" s="61">
        <f>Q23+Q24+Q25+Q26+Q27</f>
        <v>392.35699999999997</v>
      </c>
      <c r="R21" s="61">
        <f>R23+R24+R25+R26+R27</f>
        <v>0</v>
      </c>
      <c r="S21" s="61">
        <f>S23+S24+S25+S26+S27</f>
        <v>445.13</v>
      </c>
      <c r="T21" s="61">
        <f>T23+T24+T25+T26+T27</f>
        <v>233.06900000000002</v>
      </c>
      <c r="U21" s="61">
        <f>SUM(V21:X21)</f>
        <v>997.8940000000001</v>
      </c>
      <c r="V21" s="61">
        <f>V23+V24+V25+V26+V27</f>
        <v>355.06600000000003</v>
      </c>
      <c r="W21" s="61">
        <f>W23+W24+W25+W26+W27</f>
        <v>443.16</v>
      </c>
      <c r="X21" s="61">
        <f>X23+X24+X25+X26+X27</f>
        <v>199.668</v>
      </c>
      <c r="Y21" s="18"/>
    </row>
    <row r="22" spans="1:25" ht="57" customHeight="1">
      <c r="A22" s="80"/>
      <c r="B22" s="38" t="s">
        <v>25</v>
      </c>
      <c r="C22" s="55"/>
      <c r="D22" s="55"/>
      <c r="E22" s="62"/>
      <c r="F22" s="62"/>
      <c r="G22" s="62"/>
      <c r="H22" s="56"/>
      <c r="I22" s="62"/>
      <c r="J22" s="62"/>
      <c r="K22" s="62"/>
      <c r="L22" s="56"/>
      <c r="M22" s="62"/>
      <c r="N22" s="63"/>
      <c r="O22" s="63"/>
      <c r="P22" s="56"/>
      <c r="Q22" s="63"/>
      <c r="R22" s="63"/>
      <c r="S22" s="63"/>
      <c r="T22" s="63"/>
      <c r="U22" s="57"/>
      <c r="V22" s="63"/>
      <c r="W22" s="63"/>
      <c r="X22" s="63"/>
      <c r="Y22" s="18"/>
    </row>
    <row r="23" spans="1:25" ht="133.5" customHeight="1">
      <c r="A23" s="80"/>
      <c r="B23" s="35" t="s">
        <v>28</v>
      </c>
      <c r="C23" s="55">
        <f aca="true" t="shared" si="4" ref="C23:C30">D23+H23+L23+P23+U23</f>
        <v>314.5</v>
      </c>
      <c r="D23" s="64">
        <v>59.001</v>
      </c>
      <c r="E23" s="25">
        <v>37.809</v>
      </c>
      <c r="F23" s="25">
        <v>3.459</v>
      </c>
      <c r="G23" s="25">
        <v>17.732</v>
      </c>
      <c r="H23" s="52">
        <v>64.155</v>
      </c>
      <c r="I23" s="25">
        <v>38.997</v>
      </c>
      <c r="J23" s="25">
        <v>12.326</v>
      </c>
      <c r="K23" s="25">
        <v>12.831</v>
      </c>
      <c r="L23" s="52">
        <v>74.114</v>
      </c>
      <c r="M23" s="25">
        <v>39.225</v>
      </c>
      <c r="N23" s="25">
        <v>20.065</v>
      </c>
      <c r="O23" s="25">
        <v>14.823</v>
      </c>
      <c r="P23" s="52">
        <v>66.114</v>
      </c>
      <c r="Q23" s="25">
        <v>36.024</v>
      </c>
      <c r="R23" s="26"/>
      <c r="S23" s="25">
        <v>16.868</v>
      </c>
      <c r="T23" s="25">
        <v>13.223</v>
      </c>
      <c r="U23" s="65">
        <v>51.116</v>
      </c>
      <c r="V23" s="25">
        <v>28.253</v>
      </c>
      <c r="W23" s="25">
        <v>12.639</v>
      </c>
      <c r="X23" s="25">
        <v>10.223</v>
      </c>
      <c r="Y23" s="18"/>
    </row>
    <row r="24" spans="1:24" s="24" customFormat="1" ht="114" customHeight="1">
      <c r="A24" s="80"/>
      <c r="B24" s="39" t="s">
        <v>35</v>
      </c>
      <c r="C24" s="64">
        <f t="shared" si="4"/>
        <v>2588.786</v>
      </c>
      <c r="D24" s="64">
        <f>E24+F24+G24</f>
        <v>619.653</v>
      </c>
      <c r="E24" s="65">
        <v>239.565</v>
      </c>
      <c r="F24" s="65">
        <v>88.737</v>
      </c>
      <c r="G24" s="65">
        <v>291.351</v>
      </c>
      <c r="H24" s="52">
        <f>I24+J24+K24</f>
        <v>590.904</v>
      </c>
      <c r="I24" s="65">
        <v>227.946</v>
      </c>
      <c r="J24" s="65">
        <v>80.736</v>
      </c>
      <c r="K24" s="65">
        <v>282.222</v>
      </c>
      <c r="L24" s="52">
        <f>M24+N24+O24</f>
        <v>576.553</v>
      </c>
      <c r="M24" s="65">
        <v>222.365</v>
      </c>
      <c r="N24" s="65">
        <v>78.748</v>
      </c>
      <c r="O24" s="65">
        <v>275.44</v>
      </c>
      <c r="P24" s="52">
        <f>Q24+S24+T24</f>
        <v>432.31399999999996</v>
      </c>
      <c r="Q24" s="65">
        <v>164.909</v>
      </c>
      <c r="R24" s="65"/>
      <c r="S24" s="65">
        <v>64.464</v>
      </c>
      <c r="T24" s="65">
        <v>202.941</v>
      </c>
      <c r="U24" s="65">
        <f>V24+W24+X24</f>
        <v>369.36199999999997</v>
      </c>
      <c r="V24" s="65">
        <v>139.889</v>
      </c>
      <c r="W24" s="65">
        <v>54.403</v>
      </c>
      <c r="X24" s="65">
        <v>175.07</v>
      </c>
    </row>
    <row r="25" spans="1:24" s="51" customFormat="1" ht="118.5" customHeight="1">
      <c r="A25" s="80"/>
      <c r="B25" s="35" t="s">
        <v>30</v>
      </c>
      <c r="C25" s="55">
        <f t="shared" si="4"/>
        <v>269.78499999999997</v>
      </c>
      <c r="D25" s="64">
        <f>E25+F25+G25</f>
        <v>16.193</v>
      </c>
      <c r="E25" s="65">
        <v>8.544</v>
      </c>
      <c r="F25" s="65">
        <v>4.241</v>
      </c>
      <c r="G25" s="65">
        <v>3.408</v>
      </c>
      <c r="H25" s="52">
        <f>I25+J25+K25</f>
        <v>74.056</v>
      </c>
      <c r="I25" s="65">
        <v>41.216</v>
      </c>
      <c r="J25" s="65">
        <v>18.03</v>
      </c>
      <c r="K25" s="65">
        <v>14.81</v>
      </c>
      <c r="L25" s="52">
        <f>M25+N25+O25</f>
        <v>63.478</v>
      </c>
      <c r="M25" s="65">
        <v>29.308</v>
      </c>
      <c r="N25" s="65">
        <v>21.475</v>
      </c>
      <c r="O25" s="65">
        <v>12.695</v>
      </c>
      <c r="P25" s="52">
        <f>Q25+S25+T25</f>
        <v>64.355</v>
      </c>
      <c r="Q25" s="65">
        <v>29.789</v>
      </c>
      <c r="R25" s="65"/>
      <c r="S25" s="65">
        <v>21.695</v>
      </c>
      <c r="T25" s="65">
        <v>12.871</v>
      </c>
      <c r="U25" s="65">
        <f>V25+W25+X25</f>
        <v>51.702999999999996</v>
      </c>
      <c r="V25" s="65">
        <v>23.93</v>
      </c>
      <c r="W25" s="65">
        <v>17.432</v>
      </c>
      <c r="X25" s="65">
        <v>10.341</v>
      </c>
    </row>
    <row r="26" spans="1:24" s="24" customFormat="1" ht="55.5" customHeight="1">
      <c r="A26" s="80"/>
      <c r="B26" s="35" t="s">
        <v>29</v>
      </c>
      <c r="C26" s="55">
        <f t="shared" si="4"/>
        <v>1899.7130000000002</v>
      </c>
      <c r="D26" s="55">
        <v>363.869</v>
      </c>
      <c r="E26" s="57">
        <v>98.616</v>
      </c>
      <c r="F26" s="57">
        <v>257.033</v>
      </c>
      <c r="G26" s="57">
        <v>8.22</v>
      </c>
      <c r="H26" s="56">
        <v>371.469</v>
      </c>
      <c r="I26" s="57">
        <v>120.914</v>
      </c>
      <c r="J26" s="57">
        <v>242.745</v>
      </c>
      <c r="K26" s="57">
        <v>7.81</v>
      </c>
      <c r="L26" s="56">
        <v>379.989</v>
      </c>
      <c r="M26" s="57">
        <v>103.324</v>
      </c>
      <c r="N26" s="57">
        <v>271.969</v>
      </c>
      <c r="O26" s="57">
        <v>2.696</v>
      </c>
      <c r="P26" s="56">
        <v>383.372</v>
      </c>
      <c r="Q26" s="57">
        <v>99.977</v>
      </c>
      <c r="R26" s="57"/>
      <c r="S26" s="57">
        <v>280.921</v>
      </c>
      <c r="T26" s="57">
        <v>2.474</v>
      </c>
      <c r="U26" s="57">
        <v>401.014</v>
      </c>
      <c r="V26" s="57">
        <v>101.336</v>
      </c>
      <c r="W26" s="57">
        <v>297.504</v>
      </c>
      <c r="X26" s="57">
        <v>2.474</v>
      </c>
    </row>
    <row r="27" spans="1:176" s="24" customFormat="1" ht="72" customHeight="1">
      <c r="A27" s="80"/>
      <c r="B27" s="35" t="s">
        <v>39</v>
      </c>
      <c r="C27" s="55">
        <f t="shared" si="4"/>
        <v>590.72</v>
      </c>
      <c r="D27" s="64">
        <f>E27+F27+G27</f>
        <v>97.32000000000001</v>
      </c>
      <c r="E27" s="25">
        <v>48.71</v>
      </c>
      <c r="F27" s="25">
        <v>47.066</v>
      </c>
      <c r="G27" s="25">
        <v>1.544</v>
      </c>
      <c r="H27" s="52">
        <f>I27+J27+K27</f>
        <v>120.2</v>
      </c>
      <c r="I27" s="25">
        <v>60.338</v>
      </c>
      <c r="J27" s="25">
        <v>58.302</v>
      </c>
      <c r="K27" s="25">
        <v>1.56</v>
      </c>
      <c r="L27" s="52">
        <f>M27+N27+O27</f>
        <v>124.4</v>
      </c>
      <c r="M27" s="25">
        <v>61.658</v>
      </c>
      <c r="N27" s="25">
        <v>61.182</v>
      </c>
      <c r="O27" s="25">
        <v>1.56</v>
      </c>
      <c r="P27" s="52">
        <f>Q27+S27+T27</f>
        <v>124.4</v>
      </c>
      <c r="Q27" s="25">
        <v>61.658</v>
      </c>
      <c r="R27" s="26"/>
      <c r="S27" s="25">
        <v>61.182</v>
      </c>
      <c r="T27" s="25">
        <v>1.56</v>
      </c>
      <c r="U27" s="65">
        <f>V27+W27+X27</f>
        <v>124.4</v>
      </c>
      <c r="V27" s="25">
        <v>61.658</v>
      </c>
      <c r="W27" s="25">
        <v>61.182</v>
      </c>
      <c r="X27" s="25">
        <v>1.56</v>
      </c>
      <c r="Y27" s="28"/>
      <c r="Z27" s="2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</row>
    <row r="28" spans="1:26" s="31" customFormat="1" ht="21" customHeight="1">
      <c r="A28" s="78" t="s">
        <v>26</v>
      </c>
      <c r="B28" s="40" t="s">
        <v>18</v>
      </c>
      <c r="C28" s="61">
        <f t="shared" si="4"/>
        <v>1</v>
      </c>
      <c r="D28" s="61">
        <f aca="true" t="shared" si="5" ref="D28:X28">D29</f>
        <v>0.2</v>
      </c>
      <c r="E28" s="61">
        <f t="shared" si="5"/>
        <v>0</v>
      </c>
      <c r="F28" s="61">
        <f t="shared" si="5"/>
        <v>0.2</v>
      </c>
      <c r="G28" s="61">
        <f t="shared" si="5"/>
        <v>0</v>
      </c>
      <c r="H28" s="61">
        <f t="shared" si="5"/>
        <v>0.2</v>
      </c>
      <c r="I28" s="61">
        <f t="shared" si="5"/>
        <v>0</v>
      </c>
      <c r="J28" s="61">
        <f t="shared" si="5"/>
        <v>0.2</v>
      </c>
      <c r="K28" s="61">
        <f t="shared" si="5"/>
        <v>0</v>
      </c>
      <c r="L28" s="61">
        <f t="shared" si="5"/>
        <v>0.2</v>
      </c>
      <c r="M28" s="61">
        <f t="shared" si="5"/>
        <v>0</v>
      </c>
      <c r="N28" s="61">
        <f t="shared" si="5"/>
        <v>0.2</v>
      </c>
      <c r="O28" s="61">
        <f t="shared" si="5"/>
        <v>0</v>
      </c>
      <c r="P28" s="61">
        <f t="shared" si="5"/>
        <v>0.2</v>
      </c>
      <c r="Q28" s="61">
        <f t="shared" si="5"/>
        <v>0</v>
      </c>
      <c r="R28" s="61">
        <f t="shared" si="5"/>
        <v>0</v>
      </c>
      <c r="S28" s="61">
        <f t="shared" si="5"/>
        <v>0.2</v>
      </c>
      <c r="T28" s="61">
        <f t="shared" si="5"/>
        <v>0</v>
      </c>
      <c r="U28" s="61">
        <f t="shared" si="5"/>
        <v>0.2</v>
      </c>
      <c r="V28" s="61">
        <f t="shared" si="5"/>
        <v>0</v>
      </c>
      <c r="W28" s="61">
        <f t="shared" si="5"/>
        <v>0.2</v>
      </c>
      <c r="X28" s="61">
        <f t="shared" si="5"/>
        <v>0</v>
      </c>
      <c r="Y28" s="30"/>
      <c r="Z28" s="30"/>
    </row>
    <row r="29" spans="1:26" ht="108.75" customHeight="1">
      <c r="A29" s="78"/>
      <c r="B29" s="38" t="s">
        <v>27</v>
      </c>
      <c r="C29" s="55">
        <f t="shared" si="4"/>
        <v>1</v>
      </c>
      <c r="D29" s="55">
        <f>E29+F29+G29</f>
        <v>0.2</v>
      </c>
      <c r="E29" s="20"/>
      <c r="F29" s="20">
        <v>0.2</v>
      </c>
      <c r="G29" s="20"/>
      <c r="H29" s="56">
        <f>I29+J29+K29</f>
        <v>0.2</v>
      </c>
      <c r="I29" s="20"/>
      <c r="J29" s="20">
        <v>0.2</v>
      </c>
      <c r="K29" s="20"/>
      <c r="L29" s="56">
        <f>M29+N29+O29</f>
        <v>0.2</v>
      </c>
      <c r="M29" s="20"/>
      <c r="N29" s="20">
        <v>0.2</v>
      </c>
      <c r="O29" s="20"/>
      <c r="P29" s="56">
        <f>Q29+S29+T29</f>
        <v>0.2</v>
      </c>
      <c r="Q29" s="20"/>
      <c r="R29" s="21"/>
      <c r="S29" s="20">
        <v>0.2</v>
      </c>
      <c r="T29" s="20"/>
      <c r="U29" s="57">
        <f>V29+W29+X29</f>
        <v>0.2</v>
      </c>
      <c r="V29" s="20"/>
      <c r="W29" s="20">
        <v>0.2</v>
      </c>
      <c r="X29" s="20"/>
      <c r="Y29" s="19"/>
      <c r="Z29" s="19"/>
    </row>
    <row r="30" spans="1:25" s="34" customFormat="1" ht="39.75" customHeight="1">
      <c r="A30" s="45" t="s">
        <v>15</v>
      </c>
      <c r="B30" s="54"/>
      <c r="C30" s="66">
        <f t="shared" si="4"/>
        <v>8366.966999999999</v>
      </c>
      <c r="D30" s="66">
        <f>SUM(E30:G30)</f>
        <v>1991.5659999999998</v>
      </c>
      <c r="E30" s="66">
        <f>E28+E21+E19+E16+E12</f>
        <v>1126.2369999999999</v>
      </c>
      <c r="F30" s="66">
        <f>F28+F21+F19+F16+F12</f>
        <v>535.304</v>
      </c>
      <c r="G30" s="66">
        <f>G28+G21+G19+G16+G12</f>
        <v>330.025</v>
      </c>
      <c r="H30" s="66">
        <f>SUM(I30:K30)</f>
        <v>1742.6009999999999</v>
      </c>
      <c r="I30" s="66">
        <f>I28+I21+I19+I16+I12</f>
        <v>886.029</v>
      </c>
      <c r="J30" s="66">
        <f>J28+J21+J19+J16+J12</f>
        <v>527.62</v>
      </c>
      <c r="K30" s="66">
        <f>K28+K21+K19+K16+K12</f>
        <v>328.952</v>
      </c>
      <c r="L30" s="66">
        <f>SUM(M30:O30)</f>
        <v>1520.3600000000001</v>
      </c>
      <c r="M30" s="66">
        <f>M28+M21+M19+M16+M12</f>
        <v>662.1880000000001</v>
      </c>
      <c r="N30" s="66">
        <f>N28+N21+N19+N16+N12</f>
        <v>540.181</v>
      </c>
      <c r="O30" s="66">
        <f>O28+O21+O19+O16+O12</f>
        <v>317.991</v>
      </c>
      <c r="P30" s="66">
        <f>SUM(Q30:T30)</f>
        <v>1894.7559999999999</v>
      </c>
      <c r="Q30" s="66">
        <f>Q28+Q21+Q19+Q16+Q12</f>
        <v>1139.9769999999999</v>
      </c>
      <c r="R30" s="66">
        <f>R28+R21+R19+R16+R12</f>
        <v>0</v>
      </c>
      <c r="S30" s="66">
        <f>S28+S21+S19+S16+S12</f>
        <v>512.006</v>
      </c>
      <c r="T30" s="66">
        <f>T28+T21+T19+T16+T12</f>
        <v>242.77300000000002</v>
      </c>
      <c r="U30" s="66">
        <f>SUM(V30:X30)</f>
        <v>1217.684</v>
      </c>
      <c r="V30" s="66">
        <f>V28+V21+V19+V16+V12</f>
        <v>517.726</v>
      </c>
      <c r="W30" s="66">
        <f>W28+W21+W19+W16+W12</f>
        <v>491.248</v>
      </c>
      <c r="X30" s="66">
        <f>X28+X21+X19+X16+X12</f>
        <v>208.71</v>
      </c>
      <c r="Y30" s="33"/>
    </row>
    <row r="31" spans="1:25" ht="33" customHeight="1">
      <c r="A31" s="32"/>
      <c r="B31" s="3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7"/>
      <c r="U31" s="17"/>
      <c r="V31" s="17"/>
      <c r="W31" s="17"/>
      <c r="X31" s="17"/>
      <c r="Y31" s="18"/>
    </row>
    <row r="32" spans="1:25" ht="18" customHeight="1">
      <c r="A32" s="32"/>
      <c r="B32" s="32"/>
      <c r="C32" s="11"/>
      <c r="D32" s="11"/>
      <c r="E32" s="12" t="s">
        <v>32</v>
      </c>
      <c r="F32" s="12" t="s">
        <v>33</v>
      </c>
      <c r="G32" s="12"/>
      <c r="H32" s="12"/>
      <c r="I32" s="12" t="s">
        <v>32</v>
      </c>
      <c r="J32" s="12" t="s">
        <v>33</v>
      </c>
      <c r="K32" s="12"/>
      <c r="L32" s="12"/>
      <c r="M32" s="12" t="s">
        <v>32</v>
      </c>
      <c r="N32" s="12" t="s">
        <v>34</v>
      </c>
      <c r="O32" s="12"/>
      <c r="P32" s="12"/>
      <c r="Q32" s="12" t="s">
        <v>32</v>
      </c>
      <c r="R32" s="12"/>
      <c r="S32" s="12" t="s">
        <v>34</v>
      </c>
      <c r="T32" s="17"/>
      <c r="U32" s="17"/>
      <c r="V32" s="17" t="s">
        <v>32</v>
      </c>
      <c r="W32" s="17" t="s">
        <v>34</v>
      </c>
      <c r="X32" s="17"/>
      <c r="Y32" s="18"/>
    </row>
    <row r="33" spans="1:25" ht="30" customHeight="1">
      <c r="A33" s="32"/>
      <c r="B33" s="67">
        <f>E24+I24+M24+Q24+V24</f>
        <v>994.674</v>
      </c>
      <c r="C33" s="6"/>
      <c r="D33" s="6"/>
      <c r="E33" s="47">
        <f>F13+F14+F15+F29+25.078</f>
        <v>28.583</v>
      </c>
      <c r="F33" s="47">
        <f>F30-E33</f>
        <v>506.721</v>
      </c>
      <c r="G33" s="9"/>
      <c r="H33" s="9"/>
      <c r="I33" s="47">
        <f>J13+J14+J15+J29+19.922</f>
        <v>23.827</v>
      </c>
      <c r="J33" s="47">
        <f>J30-I33</f>
        <v>503.793</v>
      </c>
      <c r="K33" s="47"/>
      <c r="L33" s="47"/>
      <c r="M33" s="47">
        <f>N13+N14+N15+N29+19.408</f>
        <v>23.613</v>
      </c>
      <c r="N33" s="47">
        <f>N30-M33</f>
        <v>516.568</v>
      </c>
      <c r="O33" s="47"/>
      <c r="P33" s="47"/>
      <c r="Q33" s="47">
        <f>S13+S14+S15+S29+19.608</f>
        <v>24.113</v>
      </c>
      <c r="R33" s="47"/>
      <c r="S33" s="47">
        <f>S30-Q33</f>
        <v>487.893</v>
      </c>
      <c r="T33" s="48"/>
      <c r="U33" s="48"/>
      <c r="V33" s="47">
        <f>W13+W14+W15+W29+15.883</f>
        <v>20.788</v>
      </c>
      <c r="W33" s="50">
        <f>W30-V33</f>
        <v>470.46</v>
      </c>
      <c r="X33" s="48"/>
      <c r="Y33" s="49"/>
    </row>
    <row r="34" spans="1:25" ht="15">
      <c r="A34" s="32"/>
      <c r="B34" s="67"/>
      <c r="C34" s="6"/>
      <c r="D34" s="6"/>
      <c r="E34" s="47"/>
      <c r="F34" s="4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/>
      <c r="U34" s="17"/>
      <c r="V34" s="17"/>
      <c r="W34" s="17"/>
      <c r="X34" s="17"/>
      <c r="Y34" s="18"/>
    </row>
    <row r="35" spans="1:25" ht="15">
      <c r="A35" s="32"/>
      <c r="B35" s="32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7"/>
      <c r="U35" s="17"/>
      <c r="V35" s="17"/>
      <c r="W35" s="17"/>
      <c r="X35" s="17"/>
      <c r="Y35" s="18"/>
    </row>
    <row r="36" spans="1:25" ht="15">
      <c r="A36" s="32"/>
      <c r="B36" s="32"/>
      <c r="C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7"/>
      <c r="U36" s="17"/>
      <c r="V36" s="17"/>
      <c r="W36" s="17"/>
      <c r="X36" s="17"/>
      <c r="Y36" s="18"/>
    </row>
    <row r="37" spans="1:25" ht="15">
      <c r="A37" s="32"/>
      <c r="B37" s="32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7"/>
      <c r="U37" s="17"/>
      <c r="V37" s="17"/>
      <c r="W37" s="17"/>
      <c r="X37" s="17"/>
      <c r="Y37" s="18"/>
    </row>
    <row r="38" spans="1:25" ht="48.75" customHeight="1">
      <c r="A38" s="32"/>
      <c r="B38" s="32"/>
      <c r="C38" s="6"/>
      <c r="D38" s="6"/>
      <c r="E38" s="47">
        <f>E24+I24+M24+Q24+V24</f>
        <v>994.674</v>
      </c>
      <c r="F38" s="47">
        <f>F24+J24+N24+S24+W24</f>
        <v>367.088</v>
      </c>
      <c r="G38" s="47">
        <f>G24+K24+O24+T24+X24</f>
        <v>1227.024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7"/>
      <c r="U38" s="17"/>
      <c r="V38" s="17"/>
      <c r="W38" s="17"/>
      <c r="X38" s="17"/>
      <c r="Y38" s="18"/>
    </row>
    <row r="39" spans="1:25" ht="15">
      <c r="A39" s="32"/>
      <c r="B39" s="32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7"/>
      <c r="U39" s="17"/>
      <c r="V39" s="17"/>
      <c r="W39" s="17"/>
      <c r="X39" s="17"/>
      <c r="Y39" s="18"/>
    </row>
    <row r="40" spans="1:25" ht="15">
      <c r="A40" s="32"/>
      <c r="B40" s="32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7"/>
      <c r="U40" s="17"/>
      <c r="V40" s="17"/>
      <c r="W40" s="17"/>
      <c r="X40" s="17"/>
      <c r="Y40" s="18"/>
    </row>
    <row r="41" spans="1:25" ht="15">
      <c r="A41" s="32"/>
      <c r="B41" s="32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7"/>
      <c r="U41" s="17"/>
      <c r="V41" s="17"/>
      <c r="W41" s="17"/>
      <c r="X41" s="17"/>
      <c r="Y41" s="18"/>
    </row>
    <row r="42" spans="1:25" ht="15">
      <c r="A42" s="32"/>
      <c r="B42" s="32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7"/>
      <c r="U42" s="17"/>
      <c r="V42" s="17"/>
      <c r="W42" s="17"/>
      <c r="X42" s="17"/>
      <c r="Y42" s="18"/>
    </row>
    <row r="43" spans="1:25" ht="147" customHeight="1">
      <c r="A43" s="32"/>
      <c r="B43" s="22"/>
      <c r="C43" s="13"/>
      <c r="D43" s="1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3"/>
      <c r="S43" s="13"/>
      <c r="T43" s="17"/>
      <c r="U43" s="17"/>
      <c r="V43" s="17"/>
      <c r="W43" s="17"/>
      <c r="X43" s="17"/>
      <c r="Y43" s="18"/>
    </row>
    <row r="44" spans="1:25" ht="147" customHeight="1">
      <c r="A44" s="32"/>
      <c r="B44" s="22"/>
      <c r="C44" s="13"/>
      <c r="D44" s="1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3"/>
      <c r="S44" s="13"/>
      <c r="T44" s="17"/>
      <c r="U44" s="17"/>
      <c r="V44" s="17"/>
      <c r="W44" s="17"/>
      <c r="X44" s="17"/>
      <c r="Y44" s="18"/>
    </row>
    <row r="45" spans="1:25" ht="147" customHeight="1">
      <c r="A45" s="32"/>
      <c r="B45" s="22"/>
      <c r="C45" s="13"/>
      <c r="D45" s="1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3"/>
      <c r="S45" s="13"/>
      <c r="T45" s="17"/>
      <c r="U45" s="17"/>
      <c r="V45" s="17"/>
      <c r="W45" s="17"/>
      <c r="X45" s="17"/>
      <c r="Y45" s="18"/>
    </row>
    <row r="46" spans="1:25" ht="15">
      <c r="A46" s="32"/>
      <c r="B46" s="3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7"/>
      <c r="U46" s="17"/>
      <c r="V46" s="17"/>
      <c r="W46" s="17"/>
      <c r="X46" s="17"/>
      <c r="Y46" s="18"/>
    </row>
    <row r="47" spans="1:25" ht="95.25" customHeight="1">
      <c r="A47" s="32"/>
      <c r="B47" s="3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7"/>
      <c r="U47" s="17"/>
      <c r="V47" s="17"/>
      <c r="W47" s="17"/>
      <c r="X47" s="17"/>
      <c r="Y47" s="18"/>
    </row>
    <row r="48" spans="1:25" ht="27" customHeight="1">
      <c r="A48" s="16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7"/>
      <c r="U48" s="17"/>
      <c r="V48" s="17"/>
      <c r="W48" s="17"/>
      <c r="X48" s="17"/>
      <c r="Y48" s="18"/>
    </row>
    <row r="49" spans="20:25" ht="15">
      <c r="T49" s="18"/>
      <c r="U49" s="18"/>
      <c r="V49" s="18"/>
      <c r="W49" s="18"/>
      <c r="X49" s="18"/>
      <c r="Y49" s="18"/>
    </row>
    <row r="50" spans="20:25" ht="15">
      <c r="T50" s="18"/>
      <c r="U50" s="18"/>
      <c r="V50" s="18"/>
      <c r="W50" s="18"/>
      <c r="X50" s="18"/>
      <c r="Y50" s="18"/>
    </row>
    <row r="51" spans="20:25" ht="15">
      <c r="T51" s="18"/>
      <c r="U51" s="18"/>
      <c r="V51" s="18"/>
      <c r="W51" s="18"/>
      <c r="X51" s="18"/>
      <c r="Y51" s="18"/>
    </row>
    <row r="52" spans="20:25" ht="15">
      <c r="T52" s="18"/>
      <c r="U52" s="18"/>
      <c r="V52" s="18"/>
      <c r="W52" s="18"/>
      <c r="X52" s="18"/>
      <c r="Y52" s="18"/>
    </row>
    <row r="53" spans="20:25" ht="15">
      <c r="T53" s="18"/>
      <c r="U53" s="18"/>
      <c r="V53" s="18"/>
      <c r="W53" s="18"/>
      <c r="X53" s="18"/>
      <c r="Y53" s="18"/>
    </row>
    <row r="54" spans="20:25" ht="15">
      <c r="T54" s="18"/>
      <c r="U54" s="18"/>
      <c r="V54" s="18"/>
      <c r="W54" s="18"/>
      <c r="X54" s="18"/>
      <c r="Y54" s="18"/>
    </row>
    <row r="55" spans="20:25" ht="15">
      <c r="T55" s="18"/>
      <c r="U55" s="18"/>
      <c r="V55" s="18"/>
      <c r="W55" s="18"/>
      <c r="X55" s="18"/>
      <c r="Y55" s="18"/>
    </row>
    <row r="56" spans="20:25" ht="15">
      <c r="T56" s="18"/>
      <c r="U56" s="18"/>
      <c r="V56" s="18"/>
      <c r="W56" s="18"/>
      <c r="X56" s="18"/>
      <c r="Y56" s="18"/>
    </row>
    <row r="57" spans="20:25" ht="15">
      <c r="T57" s="18"/>
      <c r="U57" s="18"/>
      <c r="V57" s="18"/>
      <c r="W57" s="18"/>
      <c r="X57" s="18"/>
      <c r="Y57" s="18"/>
    </row>
    <row r="58" spans="20:25" ht="15">
      <c r="T58" s="18"/>
      <c r="U58" s="18"/>
      <c r="V58" s="18"/>
      <c r="W58" s="18"/>
      <c r="X58" s="18"/>
      <c r="Y58" s="18"/>
    </row>
    <row r="59" spans="20:25" ht="15">
      <c r="T59" s="18"/>
      <c r="U59" s="18"/>
      <c r="V59" s="18"/>
      <c r="W59" s="18"/>
      <c r="X59" s="18"/>
      <c r="Y59" s="18"/>
    </row>
    <row r="60" spans="20:25" ht="15">
      <c r="T60" s="18"/>
      <c r="U60" s="18"/>
      <c r="V60" s="18"/>
      <c r="W60" s="18"/>
      <c r="X60" s="18"/>
      <c r="Y60" s="18"/>
    </row>
    <row r="61" spans="20:25" ht="15">
      <c r="T61" s="18"/>
      <c r="U61" s="18"/>
      <c r="V61" s="18"/>
      <c r="W61" s="18"/>
      <c r="X61" s="18"/>
      <c r="Y61" s="18"/>
    </row>
    <row r="62" spans="20:25" ht="15">
      <c r="T62" s="18"/>
      <c r="U62" s="18"/>
      <c r="V62" s="18"/>
      <c r="W62" s="18"/>
      <c r="X62" s="18"/>
      <c r="Y62" s="18"/>
    </row>
    <row r="63" spans="20:25" ht="15">
      <c r="T63" s="18"/>
      <c r="U63" s="18"/>
      <c r="V63" s="18"/>
      <c r="W63" s="18"/>
      <c r="X63" s="18"/>
      <c r="Y63" s="18"/>
    </row>
    <row r="64" spans="20:25" ht="15">
      <c r="T64" s="18"/>
      <c r="U64" s="18"/>
      <c r="V64" s="18"/>
      <c r="W64" s="18"/>
      <c r="X64" s="18"/>
      <c r="Y64" s="18"/>
    </row>
    <row r="65" spans="20:25" ht="15">
      <c r="T65" s="18"/>
      <c r="U65" s="18"/>
      <c r="V65" s="18"/>
      <c r="W65" s="18"/>
      <c r="X65" s="18"/>
      <c r="Y65" s="18"/>
    </row>
    <row r="66" spans="20:25" ht="15">
      <c r="T66" s="18"/>
      <c r="U66" s="18"/>
      <c r="V66" s="18"/>
      <c r="W66" s="18"/>
      <c r="X66" s="18"/>
      <c r="Y66" s="18"/>
    </row>
    <row r="67" spans="20:25" ht="15">
      <c r="T67" s="18"/>
      <c r="U67" s="18"/>
      <c r="V67" s="18"/>
      <c r="W67" s="18"/>
      <c r="X67" s="18"/>
      <c r="Y67" s="18"/>
    </row>
    <row r="68" spans="20:25" ht="15">
      <c r="T68" s="18"/>
      <c r="U68" s="18"/>
      <c r="V68" s="18"/>
      <c r="W68" s="18"/>
      <c r="X68" s="18"/>
      <c r="Y68" s="18"/>
    </row>
    <row r="69" spans="20:25" ht="15">
      <c r="T69" s="18"/>
      <c r="U69" s="18"/>
      <c r="V69" s="18"/>
      <c r="W69" s="18"/>
      <c r="X69" s="18"/>
      <c r="Y69" s="18"/>
    </row>
    <row r="70" spans="20:25" ht="15">
      <c r="T70" s="18"/>
      <c r="U70" s="18"/>
      <c r="V70" s="18"/>
      <c r="W70" s="18"/>
      <c r="X70" s="18"/>
      <c r="Y70" s="18"/>
    </row>
    <row r="71" spans="20:25" ht="15">
      <c r="T71" s="18"/>
      <c r="U71" s="18"/>
      <c r="V71" s="18"/>
      <c r="W71" s="18"/>
      <c r="X71" s="18"/>
      <c r="Y71" s="18"/>
    </row>
    <row r="72" spans="20:25" ht="15">
      <c r="T72" s="18"/>
      <c r="U72" s="18"/>
      <c r="V72" s="18"/>
      <c r="W72" s="18"/>
      <c r="X72" s="18"/>
      <c r="Y72" s="18"/>
    </row>
    <row r="73" spans="20:25" ht="15">
      <c r="T73" s="18"/>
      <c r="U73" s="18"/>
      <c r="V73" s="18"/>
      <c r="W73" s="18"/>
      <c r="X73" s="18"/>
      <c r="Y73" s="18"/>
    </row>
    <row r="74" spans="20:25" ht="15">
      <c r="T74" s="18"/>
      <c r="U74" s="18"/>
      <c r="V74" s="18"/>
      <c r="W74" s="18"/>
      <c r="X74" s="18"/>
      <c r="Y74" s="18"/>
    </row>
    <row r="75" spans="20:25" ht="15">
      <c r="T75" s="18"/>
      <c r="U75" s="18"/>
      <c r="V75" s="18"/>
      <c r="W75" s="18"/>
      <c r="X75" s="18"/>
      <c r="Y75" s="18"/>
    </row>
    <row r="76" spans="20:25" ht="15">
      <c r="T76" s="18"/>
      <c r="U76" s="18"/>
      <c r="V76" s="18"/>
      <c r="W76" s="18"/>
      <c r="X76" s="18"/>
      <c r="Y76" s="18"/>
    </row>
    <row r="77" spans="20:25" ht="15">
      <c r="T77" s="18"/>
      <c r="U77" s="18"/>
      <c r="V77" s="18"/>
      <c r="W77" s="18"/>
      <c r="X77" s="18"/>
      <c r="Y77" s="18"/>
    </row>
    <row r="78" spans="20:25" ht="15">
      <c r="T78" s="18"/>
      <c r="U78" s="18"/>
      <c r="V78" s="18"/>
      <c r="W78" s="18"/>
      <c r="X78" s="18"/>
      <c r="Y78" s="18"/>
    </row>
    <row r="79" spans="20:25" ht="15">
      <c r="T79" s="18"/>
      <c r="U79" s="18"/>
      <c r="V79" s="18"/>
      <c r="W79" s="18"/>
      <c r="X79" s="18"/>
      <c r="Y79" s="18"/>
    </row>
    <row r="80" spans="20:25" ht="15">
      <c r="T80" s="18"/>
      <c r="U80" s="18"/>
      <c r="V80" s="18"/>
      <c r="W80" s="18"/>
      <c r="X80" s="18"/>
      <c r="Y80" s="18"/>
    </row>
    <row r="81" spans="20:25" ht="15">
      <c r="T81" s="18"/>
      <c r="U81" s="18"/>
      <c r="V81" s="18"/>
      <c r="W81" s="18"/>
      <c r="X81" s="18"/>
      <c r="Y81" s="18"/>
    </row>
    <row r="82" spans="20:25" ht="15">
      <c r="T82" s="18"/>
      <c r="U82" s="18"/>
      <c r="V82" s="18"/>
      <c r="W82" s="18"/>
      <c r="X82" s="18"/>
      <c r="Y82" s="18"/>
    </row>
    <row r="83" spans="20:25" ht="15">
      <c r="T83" s="18"/>
      <c r="U83" s="18"/>
      <c r="V83" s="18"/>
      <c r="W83" s="18"/>
      <c r="X83" s="18"/>
      <c r="Y83" s="18"/>
    </row>
    <row r="84" spans="20:25" ht="15">
      <c r="T84" s="18"/>
      <c r="U84" s="18"/>
      <c r="V84" s="18"/>
      <c r="W84" s="18"/>
      <c r="X84" s="18"/>
      <c r="Y84" s="18"/>
    </row>
    <row r="85" spans="20:25" ht="15">
      <c r="T85" s="18"/>
      <c r="U85" s="18"/>
      <c r="V85" s="18"/>
      <c r="W85" s="18"/>
      <c r="X85" s="18"/>
      <c r="Y85" s="18"/>
    </row>
    <row r="86" spans="20:25" ht="15">
      <c r="T86" s="18"/>
      <c r="U86" s="18"/>
      <c r="V86" s="18"/>
      <c r="W86" s="18"/>
      <c r="X86" s="18"/>
      <c r="Y86" s="18"/>
    </row>
    <row r="87" spans="20:25" ht="15">
      <c r="T87" s="18"/>
      <c r="U87" s="18"/>
      <c r="V87" s="18"/>
      <c r="W87" s="18"/>
      <c r="X87" s="18"/>
      <c r="Y87" s="18"/>
    </row>
    <row r="88" spans="20:25" ht="15">
      <c r="T88" s="18"/>
      <c r="U88" s="18"/>
      <c r="V88" s="18"/>
      <c r="W88" s="18"/>
      <c r="X88" s="18"/>
      <c r="Y88" s="18"/>
    </row>
    <row r="89" spans="20:25" ht="15">
      <c r="T89" s="18"/>
      <c r="U89" s="18"/>
      <c r="V89" s="18"/>
      <c r="W89" s="18"/>
      <c r="X89" s="18"/>
      <c r="Y89" s="18"/>
    </row>
    <row r="90" spans="20:25" ht="15">
      <c r="T90" s="18"/>
      <c r="U90" s="18"/>
      <c r="V90" s="18"/>
      <c r="W90" s="18"/>
      <c r="X90" s="18"/>
      <c r="Y90" s="18"/>
    </row>
    <row r="91" spans="20:25" ht="15">
      <c r="T91" s="18"/>
      <c r="U91" s="18"/>
      <c r="V91" s="18"/>
      <c r="W91" s="18"/>
      <c r="X91" s="18"/>
      <c r="Y91" s="18"/>
    </row>
    <row r="92" spans="20:25" ht="15">
      <c r="T92" s="18"/>
      <c r="U92" s="18"/>
      <c r="V92" s="18"/>
      <c r="W92" s="18"/>
      <c r="X92" s="18"/>
      <c r="Y92" s="18"/>
    </row>
    <row r="93" spans="20:25" ht="15">
      <c r="T93" s="18"/>
      <c r="U93" s="18"/>
      <c r="V93" s="18"/>
      <c r="W93" s="18"/>
      <c r="X93" s="18"/>
      <c r="Y93" s="18"/>
    </row>
    <row r="94" spans="20:25" ht="15">
      <c r="T94" s="18"/>
      <c r="U94" s="18"/>
      <c r="V94" s="18"/>
      <c r="W94" s="18"/>
      <c r="X94" s="18"/>
      <c r="Y94" s="18"/>
    </row>
    <row r="95" spans="20:25" ht="15">
      <c r="T95" s="18"/>
      <c r="U95" s="18"/>
      <c r="V95" s="18"/>
      <c r="W95" s="18"/>
      <c r="X95" s="18"/>
      <c r="Y95" s="18"/>
    </row>
    <row r="96" spans="20:25" ht="15">
      <c r="T96" s="18"/>
      <c r="U96" s="18"/>
      <c r="V96" s="18"/>
      <c r="W96" s="18"/>
      <c r="X96" s="18"/>
      <c r="Y96" s="18"/>
    </row>
    <row r="97" spans="20:25" ht="15">
      <c r="T97" s="18"/>
      <c r="U97" s="18"/>
      <c r="V97" s="18"/>
      <c r="W97" s="18"/>
      <c r="X97" s="18"/>
      <c r="Y97" s="18"/>
    </row>
    <row r="98" spans="20:25" ht="15">
      <c r="T98" s="18"/>
      <c r="U98" s="18"/>
      <c r="V98" s="18"/>
      <c r="W98" s="18"/>
      <c r="X98" s="18"/>
      <c r="Y98" s="18"/>
    </row>
    <row r="99" spans="20:25" ht="15">
      <c r="T99" s="18"/>
      <c r="U99" s="18"/>
      <c r="V99" s="18"/>
      <c r="W99" s="18"/>
      <c r="X99" s="18"/>
      <c r="Y99" s="18"/>
    </row>
    <row r="100" spans="20:25" ht="15">
      <c r="T100" s="18"/>
      <c r="U100" s="18"/>
      <c r="V100" s="18"/>
      <c r="W100" s="18"/>
      <c r="X100" s="18"/>
      <c r="Y100" s="18"/>
    </row>
    <row r="101" spans="20:25" ht="15">
      <c r="T101" s="18"/>
      <c r="U101" s="18"/>
      <c r="V101" s="18"/>
      <c r="W101" s="18"/>
      <c r="X101" s="18"/>
      <c r="Y101" s="18"/>
    </row>
    <row r="102" spans="20:25" ht="15">
      <c r="T102" s="18"/>
      <c r="U102" s="18"/>
      <c r="V102" s="18"/>
      <c r="W102" s="18"/>
      <c r="X102" s="18"/>
      <c r="Y102" s="18"/>
    </row>
    <row r="103" spans="20:25" ht="15">
      <c r="T103" s="18"/>
      <c r="U103" s="18"/>
      <c r="V103" s="18"/>
      <c r="W103" s="18"/>
      <c r="X103" s="18"/>
      <c r="Y103" s="18"/>
    </row>
    <row r="104" spans="20:25" ht="15">
      <c r="T104" s="18"/>
      <c r="U104" s="18"/>
      <c r="V104" s="18"/>
      <c r="W104" s="18"/>
      <c r="X104" s="18"/>
      <c r="Y104" s="18"/>
    </row>
    <row r="105" spans="20:25" ht="15">
      <c r="T105" s="18"/>
      <c r="U105" s="18"/>
      <c r="V105" s="18"/>
      <c r="W105" s="18"/>
      <c r="X105" s="18"/>
      <c r="Y105" s="18"/>
    </row>
    <row r="106" spans="20:25" ht="15">
      <c r="T106" s="18"/>
      <c r="U106" s="18"/>
      <c r="V106" s="18"/>
      <c r="W106" s="18"/>
      <c r="X106" s="18"/>
      <c r="Y106" s="18"/>
    </row>
    <row r="107" spans="20:25" ht="15">
      <c r="T107" s="18"/>
      <c r="U107" s="18"/>
      <c r="V107" s="18"/>
      <c r="W107" s="18"/>
      <c r="X107" s="18"/>
      <c r="Y107" s="18"/>
    </row>
    <row r="108" spans="20:25" ht="15">
      <c r="T108" s="18"/>
      <c r="U108" s="18"/>
      <c r="V108" s="18"/>
      <c r="W108" s="18"/>
      <c r="X108" s="18"/>
      <c r="Y108" s="18"/>
    </row>
    <row r="109" spans="20:25" ht="15">
      <c r="T109" s="18"/>
      <c r="U109" s="18"/>
      <c r="V109" s="18"/>
      <c r="W109" s="18"/>
      <c r="X109" s="18"/>
      <c r="Y109" s="18"/>
    </row>
    <row r="110" spans="20:25" ht="15">
      <c r="T110" s="18"/>
      <c r="U110" s="18"/>
      <c r="V110" s="18"/>
      <c r="W110" s="18"/>
      <c r="X110" s="18"/>
      <c r="Y110" s="18"/>
    </row>
    <row r="111" spans="20:25" ht="15">
      <c r="T111" s="18"/>
      <c r="U111" s="18"/>
      <c r="V111" s="18"/>
      <c r="W111" s="18"/>
      <c r="X111" s="18"/>
      <c r="Y111" s="18"/>
    </row>
    <row r="112" spans="20:25" ht="15">
      <c r="T112" s="18"/>
      <c r="U112" s="18"/>
      <c r="V112" s="18"/>
      <c r="W112" s="18"/>
      <c r="X112" s="18"/>
      <c r="Y112" s="18"/>
    </row>
    <row r="113" spans="20:25" ht="15">
      <c r="T113" s="18"/>
      <c r="U113" s="18"/>
      <c r="V113" s="18"/>
      <c r="W113" s="18"/>
      <c r="X113" s="18"/>
      <c r="Y113" s="18"/>
    </row>
    <row r="114" spans="20:25" ht="15">
      <c r="T114" s="18"/>
      <c r="U114" s="18"/>
      <c r="V114" s="18"/>
      <c r="W114" s="18"/>
      <c r="X114" s="18"/>
      <c r="Y114" s="18"/>
    </row>
    <row r="115" spans="20:25" ht="15">
      <c r="T115" s="18"/>
      <c r="U115" s="18"/>
      <c r="V115" s="18"/>
      <c r="W115" s="18"/>
      <c r="X115" s="18"/>
      <c r="Y115" s="18"/>
    </row>
    <row r="116" spans="20:25" ht="15">
      <c r="T116" s="18"/>
      <c r="U116" s="18"/>
      <c r="V116" s="18"/>
      <c r="W116" s="18"/>
      <c r="X116" s="18"/>
      <c r="Y116" s="18"/>
    </row>
    <row r="117" spans="20:25" ht="15">
      <c r="T117" s="18"/>
      <c r="U117" s="18"/>
      <c r="V117" s="18"/>
      <c r="W117" s="18"/>
      <c r="X117" s="18"/>
      <c r="Y117" s="18"/>
    </row>
    <row r="118" spans="20:25" ht="15">
      <c r="T118" s="18"/>
      <c r="U118" s="18"/>
      <c r="V118" s="18"/>
      <c r="W118" s="18"/>
      <c r="X118" s="18"/>
      <c r="Y118" s="18"/>
    </row>
    <row r="119" spans="20:25" ht="15">
      <c r="T119" s="18"/>
      <c r="U119" s="18"/>
      <c r="V119" s="18"/>
      <c r="W119" s="18"/>
      <c r="X119" s="18"/>
      <c r="Y119" s="18"/>
    </row>
    <row r="120" spans="20:25" ht="15">
      <c r="T120" s="18"/>
      <c r="U120" s="18"/>
      <c r="V120" s="18"/>
      <c r="W120" s="18"/>
      <c r="X120" s="18"/>
      <c r="Y120" s="18"/>
    </row>
    <row r="121" spans="20:25" ht="15">
      <c r="T121" s="18"/>
      <c r="U121" s="18"/>
      <c r="V121" s="18"/>
      <c r="W121" s="18"/>
      <c r="X121" s="18"/>
      <c r="Y121" s="18"/>
    </row>
    <row r="122" spans="20:25" ht="15">
      <c r="T122" s="18"/>
      <c r="U122" s="18"/>
      <c r="V122" s="18"/>
      <c r="W122" s="18"/>
      <c r="X122" s="18"/>
      <c r="Y122" s="18"/>
    </row>
    <row r="123" spans="20:25" ht="15">
      <c r="T123" s="18"/>
      <c r="U123" s="18"/>
      <c r="V123" s="18"/>
      <c r="W123" s="18"/>
      <c r="X123" s="18"/>
      <c r="Y123" s="18"/>
    </row>
    <row r="124" spans="20:25" ht="15">
      <c r="T124" s="18"/>
      <c r="U124" s="18"/>
      <c r="V124" s="18"/>
      <c r="W124" s="18"/>
      <c r="X124" s="18"/>
      <c r="Y124" s="18"/>
    </row>
    <row r="125" spans="20:25" ht="15">
      <c r="T125" s="18"/>
      <c r="U125" s="18"/>
      <c r="V125" s="18"/>
      <c r="W125" s="18"/>
      <c r="X125" s="18"/>
      <c r="Y125" s="18"/>
    </row>
    <row r="126" spans="20:25" ht="15">
      <c r="T126" s="18"/>
      <c r="U126" s="18"/>
      <c r="V126" s="18"/>
      <c r="W126" s="18"/>
      <c r="X126" s="18"/>
      <c r="Y126" s="18"/>
    </row>
    <row r="127" spans="20:25" ht="15">
      <c r="T127" s="18"/>
      <c r="U127" s="18"/>
      <c r="V127" s="18"/>
      <c r="W127" s="18"/>
      <c r="X127" s="18"/>
      <c r="Y127" s="18"/>
    </row>
    <row r="128" spans="20:25" ht="15">
      <c r="T128" s="18"/>
      <c r="U128" s="18"/>
      <c r="V128" s="18"/>
      <c r="W128" s="18"/>
      <c r="X128" s="18"/>
      <c r="Y128" s="18"/>
    </row>
    <row r="129" spans="20:25" ht="15">
      <c r="T129" s="18"/>
      <c r="U129" s="18"/>
      <c r="V129" s="18"/>
      <c r="W129" s="18"/>
      <c r="X129" s="18"/>
      <c r="Y129" s="18"/>
    </row>
    <row r="130" spans="20:25" ht="15">
      <c r="T130" s="18"/>
      <c r="U130" s="18"/>
      <c r="V130" s="18"/>
      <c r="W130" s="18"/>
      <c r="X130" s="18"/>
      <c r="Y130" s="18"/>
    </row>
    <row r="131" spans="20:25" ht="15">
      <c r="T131" s="18"/>
      <c r="U131" s="18"/>
      <c r="V131" s="18"/>
      <c r="W131" s="18"/>
      <c r="X131" s="18"/>
      <c r="Y131" s="18"/>
    </row>
    <row r="132" spans="20:25" ht="15">
      <c r="T132" s="18"/>
      <c r="U132" s="18"/>
      <c r="V132" s="18"/>
      <c r="W132" s="18"/>
      <c r="X132" s="18"/>
      <c r="Y132" s="18"/>
    </row>
    <row r="133" spans="20:25" ht="15">
      <c r="T133" s="18"/>
      <c r="U133" s="18"/>
      <c r="V133" s="18"/>
      <c r="W133" s="18"/>
      <c r="X133" s="18"/>
      <c r="Y133" s="18"/>
    </row>
    <row r="134" spans="20:25" ht="15">
      <c r="T134" s="18"/>
      <c r="U134" s="18"/>
      <c r="V134" s="18"/>
      <c r="W134" s="18"/>
      <c r="X134" s="18"/>
      <c r="Y134" s="18"/>
    </row>
    <row r="135" spans="20:25" ht="15">
      <c r="T135" s="18"/>
      <c r="U135" s="18"/>
      <c r="V135" s="18"/>
      <c r="W135" s="18"/>
      <c r="X135" s="18"/>
      <c r="Y135" s="18"/>
    </row>
    <row r="136" spans="20:25" ht="15">
      <c r="T136" s="18"/>
      <c r="U136" s="18"/>
      <c r="V136" s="18"/>
      <c r="W136" s="18"/>
      <c r="X136" s="18"/>
      <c r="Y136" s="18"/>
    </row>
    <row r="137" spans="20:25" ht="15">
      <c r="T137" s="18"/>
      <c r="U137" s="18"/>
      <c r="V137" s="18"/>
      <c r="W137" s="18"/>
      <c r="X137" s="18"/>
      <c r="Y137" s="18"/>
    </row>
    <row r="138" spans="20:25" ht="15">
      <c r="T138" s="18"/>
      <c r="U138" s="18"/>
      <c r="V138" s="18"/>
      <c r="W138" s="18"/>
      <c r="X138" s="18"/>
      <c r="Y138" s="18"/>
    </row>
    <row r="139" spans="20:25" ht="15">
      <c r="T139" s="18"/>
      <c r="U139" s="18"/>
      <c r="V139" s="18"/>
      <c r="W139" s="18"/>
      <c r="X139" s="18"/>
      <c r="Y139" s="18"/>
    </row>
    <row r="140" spans="20:25" ht="15">
      <c r="T140" s="18"/>
      <c r="U140" s="18"/>
      <c r="V140" s="18"/>
      <c r="W140" s="18"/>
      <c r="X140" s="18"/>
      <c r="Y140" s="18"/>
    </row>
    <row r="141" spans="20:25" ht="15">
      <c r="T141" s="18"/>
      <c r="U141" s="18"/>
      <c r="V141" s="18"/>
      <c r="W141" s="18"/>
      <c r="X141" s="18"/>
      <c r="Y141" s="18"/>
    </row>
    <row r="142" spans="20:25" ht="15">
      <c r="T142" s="18"/>
      <c r="U142" s="18"/>
      <c r="V142" s="18"/>
      <c r="W142" s="18"/>
      <c r="X142" s="18"/>
      <c r="Y142" s="18"/>
    </row>
    <row r="143" spans="20:25" ht="15">
      <c r="T143" s="18"/>
      <c r="U143" s="18"/>
      <c r="V143" s="18"/>
      <c r="W143" s="18"/>
      <c r="X143" s="18"/>
      <c r="Y143" s="18"/>
    </row>
    <row r="144" spans="20:25" ht="15">
      <c r="T144" s="18"/>
      <c r="U144" s="18"/>
      <c r="V144" s="18"/>
      <c r="W144" s="18"/>
      <c r="X144" s="18"/>
      <c r="Y144" s="18"/>
    </row>
    <row r="145" spans="20:25" ht="15">
      <c r="T145" s="18"/>
      <c r="U145" s="18"/>
      <c r="V145" s="18"/>
      <c r="W145" s="18"/>
      <c r="X145" s="18"/>
      <c r="Y145" s="18"/>
    </row>
    <row r="146" spans="20:25" ht="15">
      <c r="T146" s="18"/>
      <c r="U146" s="18"/>
      <c r="V146" s="18"/>
      <c r="W146" s="18"/>
      <c r="X146" s="18"/>
      <c r="Y146" s="18"/>
    </row>
    <row r="147" spans="20:25" ht="15">
      <c r="T147" s="18"/>
      <c r="U147" s="18"/>
      <c r="V147" s="18"/>
      <c r="W147" s="18"/>
      <c r="X147" s="18"/>
      <c r="Y147" s="18"/>
    </row>
    <row r="148" spans="20:25" ht="15">
      <c r="T148" s="18"/>
      <c r="U148" s="18"/>
      <c r="V148" s="18"/>
      <c r="W148" s="18"/>
      <c r="X148" s="18"/>
      <c r="Y148" s="18"/>
    </row>
    <row r="149" spans="20:25" ht="15">
      <c r="T149" s="18"/>
      <c r="U149" s="18"/>
      <c r="V149" s="18"/>
      <c r="W149" s="18"/>
      <c r="X149" s="18"/>
      <c r="Y149" s="18"/>
    </row>
    <row r="150" spans="20:25" ht="15">
      <c r="T150" s="18"/>
      <c r="U150" s="18"/>
      <c r="V150" s="18"/>
      <c r="W150" s="18"/>
      <c r="X150" s="18"/>
      <c r="Y150" s="18"/>
    </row>
    <row r="151" spans="20:25" ht="15">
      <c r="T151" s="18"/>
      <c r="U151" s="18"/>
      <c r="V151" s="18"/>
      <c r="W151" s="18"/>
      <c r="X151" s="18"/>
      <c r="Y151" s="18"/>
    </row>
    <row r="152" spans="20:25" ht="15">
      <c r="T152" s="18"/>
      <c r="U152" s="18"/>
      <c r="V152" s="18"/>
      <c r="W152" s="18"/>
      <c r="X152" s="18"/>
      <c r="Y152" s="18"/>
    </row>
    <row r="153" spans="20:25" ht="15">
      <c r="T153" s="18"/>
      <c r="U153" s="18"/>
      <c r="V153" s="18"/>
      <c r="W153" s="18"/>
      <c r="X153" s="18"/>
      <c r="Y153" s="18"/>
    </row>
    <row r="154" spans="20:25" ht="15">
      <c r="T154" s="18"/>
      <c r="U154" s="18"/>
      <c r="V154" s="18"/>
      <c r="W154" s="18"/>
      <c r="X154" s="18"/>
      <c r="Y154" s="18"/>
    </row>
    <row r="155" spans="20:25" ht="15">
      <c r="T155" s="18"/>
      <c r="U155" s="18"/>
      <c r="V155" s="18"/>
      <c r="W155" s="18"/>
      <c r="X155" s="18"/>
      <c r="Y155" s="18"/>
    </row>
    <row r="156" spans="20:25" ht="15">
      <c r="T156" s="18"/>
      <c r="U156" s="18"/>
      <c r="V156" s="18"/>
      <c r="W156" s="18"/>
      <c r="X156" s="18"/>
      <c r="Y156" s="18"/>
    </row>
    <row r="157" spans="20:25" ht="15">
      <c r="T157" s="18"/>
      <c r="U157" s="18"/>
      <c r="V157" s="18"/>
      <c r="W157" s="18"/>
      <c r="X157" s="18"/>
      <c r="Y157" s="18"/>
    </row>
    <row r="158" spans="20:25" ht="15">
      <c r="T158" s="18"/>
      <c r="U158" s="18"/>
      <c r="V158" s="18"/>
      <c r="W158" s="18"/>
      <c r="X158" s="18"/>
      <c r="Y158" s="18"/>
    </row>
    <row r="159" spans="20:25" ht="15">
      <c r="T159" s="18"/>
      <c r="U159" s="18"/>
      <c r="V159" s="18"/>
      <c r="W159" s="18"/>
      <c r="X159" s="18"/>
      <c r="Y159" s="18"/>
    </row>
    <row r="160" spans="20:25" ht="15">
      <c r="T160" s="18"/>
      <c r="U160" s="18"/>
      <c r="V160" s="18"/>
      <c r="W160" s="18"/>
      <c r="X160" s="18"/>
      <c r="Y160" s="18"/>
    </row>
    <row r="161" spans="20:25" ht="15">
      <c r="T161" s="18"/>
      <c r="U161" s="18"/>
      <c r="V161" s="18"/>
      <c r="W161" s="18"/>
      <c r="X161" s="18"/>
      <c r="Y161" s="18"/>
    </row>
    <row r="162" spans="20:25" ht="15">
      <c r="T162" s="18"/>
      <c r="U162" s="18"/>
      <c r="V162" s="18"/>
      <c r="W162" s="18"/>
      <c r="X162" s="18"/>
      <c r="Y162" s="18"/>
    </row>
    <row r="163" spans="20:25" ht="15">
      <c r="T163" s="18"/>
      <c r="U163" s="18"/>
      <c r="V163" s="18"/>
      <c r="W163" s="18"/>
      <c r="X163" s="18"/>
      <c r="Y163" s="18"/>
    </row>
    <row r="164" spans="20:25" ht="15">
      <c r="T164" s="18"/>
      <c r="U164" s="18"/>
      <c r="V164" s="18"/>
      <c r="W164" s="18"/>
      <c r="X164" s="18"/>
      <c r="Y164" s="18"/>
    </row>
    <row r="165" spans="20:25" ht="15">
      <c r="T165" s="18"/>
      <c r="U165" s="18"/>
      <c r="V165" s="18"/>
      <c r="W165" s="18"/>
      <c r="X165" s="18"/>
      <c r="Y165" s="18"/>
    </row>
    <row r="166" spans="20:25" ht="15">
      <c r="T166" s="18"/>
      <c r="U166" s="18"/>
      <c r="V166" s="18"/>
      <c r="W166" s="18"/>
      <c r="X166" s="18"/>
      <c r="Y166" s="18"/>
    </row>
    <row r="167" spans="20:25" ht="15">
      <c r="T167" s="18"/>
      <c r="U167" s="18"/>
      <c r="V167" s="18"/>
      <c r="W167" s="18"/>
      <c r="X167" s="18"/>
      <c r="Y167" s="18"/>
    </row>
    <row r="168" spans="20:25" ht="15">
      <c r="T168" s="18"/>
      <c r="U168" s="18"/>
      <c r="V168" s="18"/>
      <c r="W168" s="18"/>
      <c r="X168" s="18"/>
      <c r="Y168" s="18"/>
    </row>
    <row r="169" spans="20:25" ht="15">
      <c r="T169" s="18"/>
      <c r="U169" s="18"/>
      <c r="V169" s="18"/>
      <c r="W169" s="18"/>
      <c r="X169" s="18"/>
      <c r="Y169" s="18"/>
    </row>
    <row r="170" spans="20:25" ht="15">
      <c r="T170" s="18"/>
      <c r="U170" s="18"/>
      <c r="V170" s="18"/>
      <c r="W170" s="18"/>
      <c r="X170" s="18"/>
      <c r="Y170" s="18"/>
    </row>
    <row r="171" spans="20:25" ht="15">
      <c r="T171" s="18"/>
      <c r="U171" s="18"/>
      <c r="V171" s="18"/>
      <c r="W171" s="18"/>
      <c r="X171" s="18"/>
      <c r="Y171" s="18"/>
    </row>
    <row r="172" spans="20:25" ht="15">
      <c r="T172" s="18"/>
      <c r="U172" s="18"/>
      <c r="V172" s="18"/>
      <c r="W172" s="18"/>
      <c r="X172" s="18"/>
      <c r="Y172" s="18"/>
    </row>
    <row r="173" spans="20:25" ht="15">
      <c r="T173" s="18"/>
      <c r="U173" s="18"/>
      <c r="V173" s="18"/>
      <c r="W173" s="18"/>
      <c r="X173" s="18"/>
      <c r="Y173" s="18"/>
    </row>
    <row r="174" spans="20:25" ht="15">
      <c r="T174" s="18"/>
      <c r="U174" s="18"/>
      <c r="V174" s="18"/>
      <c r="W174" s="18"/>
      <c r="X174" s="18"/>
      <c r="Y174" s="18"/>
    </row>
    <row r="175" spans="20:25" ht="15">
      <c r="T175" s="18"/>
      <c r="U175" s="18"/>
      <c r="V175" s="18"/>
      <c r="W175" s="18"/>
      <c r="X175" s="18"/>
      <c r="Y175" s="18"/>
    </row>
    <row r="176" spans="20:25" ht="15">
      <c r="T176" s="18"/>
      <c r="U176" s="18"/>
      <c r="V176" s="18"/>
      <c r="W176" s="18"/>
      <c r="X176" s="18"/>
      <c r="Y176" s="18"/>
    </row>
    <row r="177" spans="20:25" ht="15">
      <c r="T177" s="18"/>
      <c r="U177" s="18"/>
      <c r="V177" s="18"/>
      <c r="W177" s="18"/>
      <c r="X177" s="18"/>
      <c r="Y177" s="18"/>
    </row>
    <row r="178" spans="20:25" ht="15">
      <c r="T178" s="18"/>
      <c r="U178" s="18"/>
      <c r="V178" s="18"/>
      <c r="W178" s="18"/>
      <c r="X178" s="18"/>
      <c r="Y178" s="18"/>
    </row>
    <row r="179" spans="20:25" ht="15">
      <c r="T179" s="18"/>
      <c r="U179" s="18"/>
      <c r="V179" s="18"/>
      <c r="W179" s="18"/>
      <c r="X179" s="18"/>
      <c r="Y179" s="18"/>
    </row>
    <row r="180" spans="20:25" ht="15">
      <c r="T180" s="18"/>
      <c r="U180" s="18"/>
      <c r="V180" s="18"/>
      <c r="W180" s="18"/>
      <c r="X180" s="18"/>
      <c r="Y180" s="18"/>
    </row>
    <row r="181" spans="20:25" ht="15">
      <c r="T181" s="18"/>
      <c r="U181" s="18"/>
      <c r="V181" s="18"/>
      <c r="W181" s="18"/>
      <c r="X181" s="18"/>
      <c r="Y181" s="18"/>
    </row>
    <row r="182" spans="20:25" ht="15">
      <c r="T182" s="18"/>
      <c r="U182" s="18"/>
      <c r="V182" s="18"/>
      <c r="W182" s="18"/>
      <c r="X182" s="18"/>
      <c r="Y182" s="18"/>
    </row>
    <row r="183" spans="20:25" ht="15">
      <c r="T183" s="18"/>
      <c r="U183" s="18"/>
      <c r="V183" s="18"/>
      <c r="W183" s="18"/>
      <c r="X183" s="18"/>
      <c r="Y183" s="18"/>
    </row>
    <row r="184" spans="20:25" ht="15">
      <c r="T184" s="18"/>
      <c r="U184" s="18"/>
      <c r="V184" s="18"/>
      <c r="W184" s="18"/>
      <c r="X184" s="18"/>
      <c r="Y184" s="18"/>
    </row>
    <row r="185" spans="20:25" ht="15">
      <c r="T185" s="18"/>
      <c r="U185" s="18"/>
      <c r="V185" s="18"/>
      <c r="W185" s="18"/>
      <c r="X185" s="18"/>
      <c r="Y185" s="18"/>
    </row>
    <row r="186" spans="20:25" ht="15">
      <c r="T186" s="18"/>
      <c r="U186" s="18"/>
      <c r="V186" s="18"/>
      <c r="W186" s="18"/>
      <c r="X186" s="18"/>
      <c r="Y186" s="18"/>
    </row>
    <row r="187" spans="20:25" ht="15">
      <c r="T187" s="18"/>
      <c r="U187" s="18"/>
      <c r="V187" s="18"/>
      <c r="W187" s="18"/>
      <c r="X187" s="18"/>
      <c r="Y187" s="18"/>
    </row>
    <row r="188" spans="20:25" ht="15">
      <c r="T188" s="18"/>
      <c r="U188" s="18"/>
      <c r="V188" s="18"/>
      <c r="W188" s="18"/>
      <c r="X188" s="18"/>
      <c r="Y188" s="18"/>
    </row>
    <row r="189" spans="20:25" ht="15">
      <c r="T189" s="18"/>
      <c r="U189" s="18"/>
      <c r="V189" s="18"/>
      <c r="W189" s="18"/>
      <c r="X189" s="18"/>
      <c r="Y189" s="18"/>
    </row>
    <row r="190" spans="20:25" ht="15">
      <c r="T190" s="18"/>
      <c r="U190" s="18"/>
      <c r="V190" s="18"/>
      <c r="W190" s="18"/>
      <c r="X190" s="18"/>
      <c r="Y190" s="18"/>
    </row>
    <row r="191" spans="20:25" ht="15">
      <c r="T191" s="18"/>
      <c r="U191" s="18"/>
      <c r="V191" s="18"/>
      <c r="W191" s="18"/>
      <c r="X191" s="18"/>
      <c r="Y191" s="18"/>
    </row>
    <row r="192" spans="20:25" ht="15">
      <c r="T192" s="18"/>
      <c r="U192" s="18"/>
      <c r="V192" s="18"/>
      <c r="W192" s="18"/>
      <c r="X192" s="18"/>
      <c r="Y192" s="18"/>
    </row>
    <row r="193" spans="20:25" ht="15">
      <c r="T193" s="18"/>
      <c r="U193" s="18"/>
      <c r="V193" s="18"/>
      <c r="W193" s="18"/>
      <c r="X193" s="18"/>
      <c r="Y193" s="18"/>
    </row>
    <row r="194" spans="20:25" ht="15">
      <c r="T194" s="18"/>
      <c r="U194" s="18"/>
      <c r="V194" s="18"/>
      <c r="W194" s="18"/>
      <c r="X194" s="18"/>
      <c r="Y194" s="18"/>
    </row>
    <row r="195" spans="20:25" ht="15">
      <c r="T195" s="18"/>
      <c r="U195" s="18"/>
      <c r="V195" s="18"/>
      <c r="W195" s="18"/>
      <c r="X195" s="18"/>
      <c r="Y195" s="18"/>
    </row>
    <row r="196" spans="20:25" ht="15">
      <c r="T196" s="18"/>
      <c r="U196" s="18"/>
      <c r="V196" s="18"/>
      <c r="W196" s="18"/>
      <c r="X196" s="18"/>
      <c r="Y196" s="18"/>
    </row>
    <row r="197" spans="20:25" ht="15">
      <c r="T197" s="18"/>
      <c r="U197" s="18"/>
      <c r="V197" s="18"/>
      <c r="W197" s="18"/>
      <c r="X197" s="18"/>
      <c r="Y197" s="18"/>
    </row>
    <row r="198" spans="20:25" ht="15">
      <c r="T198" s="18"/>
      <c r="U198" s="18"/>
      <c r="V198" s="18"/>
      <c r="W198" s="18"/>
      <c r="X198" s="18"/>
      <c r="Y198" s="18"/>
    </row>
    <row r="199" spans="20:25" ht="15">
      <c r="T199" s="18"/>
      <c r="U199" s="18"/>
      <c r="V199" s="18"/>
      <c r="W199" s="18"/>
      <c r="X199" s="18"/>
      <c r="Y199" s="18"/>
    </row>
    <row r="200" spans="20:25" ht="15">
      <c r="T200" s="18"/>
      <c r="U200" s="18"/>
      <c r="V200" s="18"/>
      <c r="W200" s="18"/>
      <c r="X200" s="18"/>
      <c r="Y200" s="18"/>
    </row>
    <row r="201" spans="20:25" ht="15">
      <c r="T201" s="18"/>
      <c r="U201" s="18"/>
      <c r="V201" s="18"/>
      <c r="W201" s="18"/>
      <c r="X201" s="18"/>
      <c r="Y201" s="18"/>
    </row>
    <row r="202" spans="20:25" ht="15">
      <c r="T202" s="18"/>
      <c r="U202" s="18"/>
      <c r="V202" s="18"/>
      <c r="W202" s="18"/>
      <c r="X202" s="18"/>
      <c r="Y202" s="18"/>
    </row>
    <row r="203" spans="20:25" ht="15">
      <c r="T203" s="18"/>
      <c r="U203" s="18"/>
      <c r="V203" s="18"/>
      <c r="W203" s="18"/>
      <c r="X203" s="18"/>
      <c r="Y203" s="18"/>
    </row>
    <row r="204" spans="20:25" ht="15">
      <c r="T204" s="18"/>
      <c r="U204" s="18"/>
      <c r="V204" s="18"/>
      <c r="W204" s="18"/>
      <c r="X204" s="18"/>
      <c r="Y204" s="18"/>
    </row>
    <row r="205" spans="20:25" ht="15">
      <c r="T205" s="18"/>
      <c r="U205" s="18"/>
      <c r="V205" s="18"/>
      <c r="W205" s="18"/>
      <c r="X205" s="18"/>
      <c r="Y205" s="18"/>
    </row>
    <row r="206" spans="20:25" ht="15">
      <c r="T206" s="18"/>
      <c r="U206" s="18"/>
      <c r="V206" s="18"/>
      <c r="W206" s="18"/>
      <c r="X206" s="18"/>
      <c r="Y206" s="18"/>
    </row>
    <row r="207" spans="20:25" ht="15">
      <c r="T207" s="18"/>
      <c r="U207" s="18"/>
      <c r="V207" s="18"/>
      <c r="W207" s="18"/>
      <c r="X207" s="18"/>
      <c r="Y207" s="18"/>
    </row>
    <row r="208" spans="20:25" ht="15">
      <c r="T208" s="18"/>
      <c r="U208" s="18"/>
      <c r="V208" s="18"/>
      <c r="W208" s="18"/>
      <c r="X208" s="18"/>
      <c r="Y208" s="18"/>
    </row>
    <row r="209" spans="20:25" ht="15">
      <c r="T209" s="18"/>
      <c r="U209" s="18"/>
      <c r="V209" s="18"/>
      <c r="W209" s="18"/>
      <c r="X209" s="18"/>
      <c r="Y209" s="18"/>
    </row>
    <row r="210" spans="20:25" ht="15">
      <c r="T210" s="18"/>
      <c r="U210" s="18"/>
      <c r="V210" s="18"/>
      <c r="W210" s="18"/>
      <c r="X210" s="18"/>
      <c r="Y210" s="18"/>
    </row>
    <row r="211" spans="20:25" ht="15">
      <c r="T211" s="18"/>
      <c r="U211" s="18"/>
      <c r="V211" s="18"/>
      <c r="W211" s="18"/>
      <c r="X211" s="18"/>
      <c r="Y211" s="18"/>
    </row>
    <row r="212" spans="20:25" ht="15">
      <c r="T212" s="18"/>
      <c r="U212" s="18"/>
      <c r="V212" s="18"/>
      <c r="W212" s="18"/>
      <c r="X212" s="18"/>
      <c r="Y212" s="18"/>
    </row>
    <row r="213" spans="20:25" ht="15">
      <c r="T213" s="18"/>
      <c r="U213" s="18"/>
      <c r="V213" s="18"/>
      <c r="W213" s="18"/>
      <c r="X213" s="18"/>
      <c r="Y213" s="18"/>
    </row>
    <row r="214" spans="20:25" ht="15">
      <c r="T214" s="18"/>
      <c r="U214" s="18"/>
      <c r="V214" s="18"/>
      <c r="W214" s="18"/>
      <c r="X214" s="18"/>
      <c r="Y214" s="18"/>
    </row>
    <row r="215" spans="20:25" ht="15">
      <c r="T215" s="18"/>
      <c r="U215" s="18"/>
      <c r="V215" s="18"/>
      <c r="W215" s="18"/>
      <c r="X215" s="18"/>
      <c r="Y215" s="18"/>
    </row>
    <row r="216" spans="20:25" ht="15">
      <c r="T216" s="18"/>
      <c r="U216" s="18"/>
      <c r="V216" s="18"/>
      <c r="W216" s="18"/>
      <c r="X216" s="18"/>
      <c r="Y216" s="18"/>
    </row>
    <row r="217" spans="20:25" ht="15">
      <c r="T217" s="18"/>
      <c r="U217" s="18"/>
      <c r="V217" s="18"/>
      <c r="W217" s="18"/>
      <c r="X217" s="18"/>
      <c r="Y217" s="18"/>
    </row>
    <row r="218" spans="20:25" ht="15">
      <c r="T218" s="18"/>
      <c r="U218" s="18"/>
      <c r="V218" s="18"/>
      <c r="W218" s="18"/>
      <c r="X218" s="18"/>
      <c r="Y218" s="18"/>
    </row>
    <row r="219" spans="20:25" ht="15">
      <c r="T219" s="18"/>
      <c r="U219" s="18"/>
      <c r="V219" s="18"/>
      <c r="W219" s="18"/>
      <c r="X219" s="18"/>
      <c r="Y219" s="18"/>
    </row>
    <row r="220" spans="20:25" ht="15">
      <c r="T220" s="18"/>
      <c r="U220" s="18"/>
      <c r="V220" s="18"/>
      <c r="W220" s="18"/>
      <c r="X220" s="18"/>
      <c r="Y220" s="18"/>
    </row>
    <row r="221" spans="20:25" ht="15">
      <c r="T221" s="18"/>
      <c r="U221" s="18"/>
      <c r="V221" s="18"/>
      <c r="W221" s="18"/>
      <c r="X221" s="18"/>
      <c r="Y221" s="18"/>
    </row>
    <row r="222" spans="20:25" ht="15">
      <c r="T222" s="18"/>
      <c r="U222" s="18"/>
      <c r="V222" s="18"/>
      <c r="W222" s="18"/>
      <c r="X222" s="18"/>
      <c r="Y222" s="18"/>
    </row>
    <row r="223" spans="20:25" ht="15">
      <c r="T223" s="18"/>
      <c r="U223" s="18"/>
      <c r="V223" s="18"/>
      <c r="W223" s="18"/>
      <c r="X223" s="18"/>
      <c r="Y223" s="18"/>
    </row>
    <row r="224" spans="20:25" ht="15">
      <c r="T224" s="18"/>
      <c r="U224" s="18"/>
      <c r="V224" s="18"/>
      <c r="W224" s="18"/>
      <c r="X224" s="18"/>
      <c r="Y224" s="18"/>
    </row>
    <row r="225" spans="20:25" ht="15">
      <c r="T225" s="18"/>
      <c r="U225" s="18"/>
      <c r="V225" s="18"/>
      <c r="W225" s="18"/>
      <c r="X225" s="18"/>
      <c r="Y225" s="18"/>
    </row>
    <row r="226" spans="20:25" ht="15">
      <c r="T226" s="18"/>
      <c r="U226" s="18"/>
      <c r="V226" s="18"/>
      <c r="W226" s="18"/>
      <c r="X226" s="18"/>
      <c r="Y226" s="18"/>
    </row>
    <row r="227" spans="20:25" ht="15">
      <c r="T227" s="18"/>
      <c r="U227" s="18"/>
      <c r="V227" s="18"/>
      <c r="W227" s="18"/>
      <c r="X227" s="18"/>
      <c r="Y227" s="18"/>
    </row>
    <row r="228" spans="20:25" ht="15">
      <c r="T228" s="18"/>
      <c r="U228" s="18"/>
      <c r="V228" s="18"/>
      <c r="W228" s="18"/>
      <c r="X228" s="18"/>
      <c r="Y228" s="18"/>
    </row>
    <row r="229" spans="20:25" ht="15">
      <c r="T229" s="18"/>
      <c r="U229" s="18"/>
      <c r="V229" s="18"/>
      <c r="W229" s="18"/>
      <c r="X229" s="18"/>
      <c r="Y229" s="18"/>
    </row>
    <row r="230" spans="20:25" ht="15">
      <c r="T230" s="18"/>
      <c r="U230" s="18"/>
      <c r="V230" s="18"/>
      <c r="W230" s="18"/>
      <c r="X230" s="18"/>
      <c r="Y230" s="18"/>
    </row>
    <row r="231" spans="20:25" ht="15">
      <c r="T231" s="18"/>
      <c r="U231" s="18"/>
      <c r="V231" s="18"/>
      <c r="W231" s="18"/>
      <c r="X231" s="18"/>
      <c r="Y231" s="18"/>
    </row>
    <row r="232" spans="20:25" ht="15">
      <c r="T232" s="18"/>
      <c r="U232" s="18"/>
      <c r="V232" s="18"/>
      <c r="W232" s="18"/>
      <c r="X232" s="18"/>
      <c r="Y232" s="18"/>
    </row>
    <row r="233" spans="20:25" ht="15">
      <c r="T233" s="18"/>
      <c r="U233" s="18"/>
      <c r="V233" s="18"/>
      <c r="W233" s="18"/>
      <c r="X233" s="18"/>
      <c r="Y233" s="18"/>
    </row>
    <row r="234" spans="20:25" ht="15">
      <c r="T234" s="18"/>
      <c r="U234" s="18"/>
      <c r="V234" s="18"/>
      <c r="W234" s="18"/>
      <c r="X234" s="18"/>
      <c r="Y234" s="18"/>
    </row>
    <row r="235" spans="20:25" ht="15">
      <c r="T235" s="18"/>
      <c r="U235" s="18"/>
      <c r="V235" s="18"/>
      <c r="W235" s="18"/>
      <c r="X235" s="18"/>
      <c r="Y235" s="18"/>
    </row>
    <row r="236" spans="20:25" ht="15">
      <c r="T236" s="18"/>
      <c r="U236" s="18"/>
      <c r="V236" s="18"/>
      <c r="W236" s="18"/>
      <c r="X236" s="18"/>
      <c r="Y236" s="18"/>
    </row>
    <row r="237" spans="20:25" ht="15">
      <c r="T237" s="18"/>
      <c r="U237" s="18"/>
      <c r="V237" s="18"/>
      <c r="W237" s="18"/>
      <c r="X237" s="18"/>
      <c r="Y237" s="18"/>
    </row>
    <row r="238" spans="20:25" ht="15">
      <c r="T238" s="18"/>
      <c r="U238" s="18"/>
      <c r="V238" s="18"/>
      <c r="W238" s="18"/>
      <c r="X238" s="18"/>
      <c r="Y238" s="18"/>
    </row>
    <row r="239" spans="20:25" ht="15">
      <c r="T239" s="18"/>
      <c r="U239" s="18"/>
      <c r="V239" s="18"/>
      <c r="W239" s="18"/>
      <c r="X239" s="18"/>
      <c r="Y239" s="18"/>
    </row>
    <row r="240" spans="20:25" ht="15">
      <c r="T240" s="18"/>
      <c r="U240" s="18"/>
      <c r="V240" s="18"/>
      <c r="W240" s="18"/>
      <c r="X240" s="18"/>
      <c r="Y240" s="18"/>
    </row>
    <row r="241" spans="20:25" ht="15">
      <c r="T241" s="18"/>
      <c r="U241" s="18"/>
      <c r="V241" s="18"/>
      <c r="W241" s="18"/>
      <c r="X241" s="18"/>
      <c r="Y241" s="18"/>
    </row>
    <row r="242" spans="20:25" ht="15">
      <c r="T242" s="18"/>
      <c r="U242" s="18"/>
      <c r="V242" s="18"/>
      <c r="W242" s="18"/>
      <c r="X242" s="18"/>
      <c r="Y242" s="18"/>
    </row>
    <row r="243" spans="20:25" ht="15">
      <c r="T243" s="18"/>
      <c r="U243" s="18"/>
      <c r="V243" s="18"/>
      <c r="W243" s="18"/>
      <c r="X243" s="18"/>
      <c r="Y243" s="18"/>
    </row>
    <row r="244" spans="20:25" ht="15">
      <c r="T244" s="18"/>
      <c r="U244" s="18"/>
      <c r="V244" s="18"/>
      <c r="W244" s="18"/>
      <c r="X244" s="18"/>
      <c r="Y244" s="18"/>
    </row>
    <row r="245" spans="20:25" ht="15">
      <c r="T245" s="18"/>
      <c r="U245" s="18"/>
      <c r="V245" s="18"/>
      <c r="W245" s="18"/>
      <c r="X245" s="18"/>
      <c r="Y245" s="18"/>
    </row>
    <row r="246" spans="20:25" ht="15">
      <c r="T246" s="18"/>
      <c r="U246" s="18"/>
      <c r="V246" s="18"/>
      <c r="W246" s="18"/>
      <c r="X246" s="18"/>
      <c r="Y246" s="18"/>
    </row>
    <row r="247" spans="20:25" ht="15">
      <c r="T247" s="18"/>
      <c r="U247" s="18"/>
      <c r="V247" s="18"/>
      <c r="W247" s="18"/>
      <c r="X247" s="18"/>
      <c r="Y247" s="18"/>
    </row>
    <row r="248" spans="20:25" ht="15">
      <c r="T248" s="18"/>
      <c r="U248" s="18"/>
      <c r="V248" s="18"/>
      <c r="W248" s="18"/>
      <c r="X248" s="18"/>
      <c r="Y248" s="18"/>
    </row>
    <row r="249" spans="20:25" ht="15">
      <c r="T249" s="18"/>
      <c r="U249" s="18"/>
      <c r="V249" s="18"/>
      <c r="W249" s="18"/>
      <c r="X249" s="18"/>
      <c r="Y249" s="18"/>
    </row>
    <row r="250" spans="20:25" ht="15">
      <c r="T250" s="18"/>
      <c r="U250" s="18"/>
      <c r="V250" s="18"/>
      <c r="W250" s="18"/>
      <c r="X250" s="18"/>
      <c r="Y250" s="18"/>
    </row>
    <row r="251" spans="20:25" ht="15">
      <c r="T251" s="18"/>
      <c r="U251" s="18"/>
      <c r="V251" s="18"/>
      <c r="W251" s="18"/>
      <c r="X251" s="18"/>
      <c r="Y251" s="18"/>
    </row>
    <row r="252" spans="20:25" ht="15">
      <c r="T252" s="18"/>
      <c r="U252" s="18"/>
      <c r="V252" s="18"/>
      <c r="W252" s="18"/>
      <c r="X252" s="18"/>
      <c r="Y252" s="18"/>
    </row>
    <row r="253" spans="20:25" ht="15">
      <c r="T253" s="18"/>
      <c r="U253" s="18"/>
      <c r="V253" s="18"/>
      <c r="W253" s="18"/>
      <c r="X253" s="18"/>
      <c r="Y253" s="18"/>
    </row>
    <row r="254" spans="20:25" ht="15">
      <c r="T254" s="18"/>
      <c r="U254" s="18"/>
      <c r="V254" s="18"/>
      <c r="W254" s="18"/>
      <c r="X254" s="18"/>
      <c r="Y254" s="18"/>
    </row>
    <row r="255" spans="20:25" ht="15">
      <c r="T255" s="18"/>
      <c r="U255" s="18"/>
      <c r="V255" s="18"/>
      <c r="W255" s="18"/>
      <c r="X255" s="18"/>
      <c r="Y255" s="18"/>
    </row>
    <row r="256" spans="20:25" ht="15">
      <c r="T256" s="18"/>
      <c r="U256" s="18"/>
      <c r="V256" s="18"/>
      <c r="W256" s="18"/>
      <c r="X256" s="18"/>
      <c r="Y256" s="18"/>
    </row>
    <row r="257" spans="20:25" ht="15">
      <c r="T257" s="18"/>
      <c r="U257" s="18"/>
      <c r="V257" s="18"/>
      <c r="W257" s="18"/>
      <c r="X257" s="18"/>
      <c r="Y257" s="18"/>
    </row>
    <row r="258" spans="20:25" ht="15">
      <c r="T258" s="18"/>
      <c r="U258" s="18"/>
      <c r="V258" s="18"/>
      <c r="W258" s="18"/>
      <c r="X258" s="18"/>
      <c r="Y258" s="18"/>
    </row>
    <row r="259" spans="20:25" ht="15">
      <c r="T259" s="18"/>
      <c r="U259" s="18"/>
      <c r="V259" s="18"/>
      <c r="W259" s="18"/>
      <c r="X259" s="18"/>
      <c r="Y259" s="18"/>
    </row>
    <row r="260" spans="20:25" ht="15">
      <c r="T260" s="18"/>
      <c r="U260" s="18"/>
      <c r="V260" s="18"/>
      <c r="W260" s="18"/>
      <c r="X260" s="18"/>
      <c r="Y260" s="18"/>
    </row>
    <row r="261" spans="20:25" ht="15">
      <c r="T261" s="18"/>
      <c r="U261" s="18"/>
      <c r="V261" s="18"/>
      <c r="W261" s="18"/>
      <c r="X261" s="18"/>
      <c r="Y261" s="18"/>
    </row>
    <row r="262" spans="20:25" ht="15">
      <c r="T262" s="18"/>
      <c r="U262" s="18"/>
      <c r="V262" s="18"/>
      <c r="W262" s="18"/>
      <c r="X262" s="18"/>
      <c r="Y262" s="18"/>
    </row>
    <row r="263" spans="20:25" ht="15">
      <c r="T263" s="18"/>
      <c r="U263" s="18"/>
      <c r="V263" s="18"/>
      <c r="W263" s="18"/>
      <c r="X263" s="18"/>
      <c r="Y263" s="18"/>
    </row>
    <row r="264" spans="20:25" ht="15">
      <c r="T264" s="18"/>
      <c r="U264" s="18"/>
      <c r="V264" s="18"/>
      <c r="W264" s="18"/>
      <c r="X264" s="18"/>
      <c r="Y264" s="18"/>
    </row>
    <row r="265" spans="20:25" ht="15">
      <c r="T265" s="18"/>
      <c r="U265" s="18"/>
      <c r="V265" s="18"/>
      <c r="W265" s="18"/>
      <c r="X265" s="18"/>
      <c r="Y265" s="18"/>
    </row>
    <row r="266" spans="20:25" ht="15">
      <c r="T266" s="18"/>
      <c r="U266" s="18"/>
      <c r="V266" s="18"/>
      <c r="W266" s="18"/>
      <c r="X266" s="18"/>
      <c r="Y266" s="18"/>
    </row>
    <row r="267" spans="20:25" ht="15">
      <c r="T267" s="18"/>
      <c r="U267" s="18"/>
      <c r="V267" s="18"/>
      <c r="W267" s="18"/>
      <c r="X267" s="18"/>
      <c r="Y267" s="18"/>
    </row>
    <row r="268" spans="20:25" ht="15">
      <c r="T268" s="18"/>
      <c r="U268" s="18"/>
      <c r="V268" s="18"/>
      <c r="W268" s="18"/>
      <c r="X268" s="18"/>
      <c r="Y268" s="18"/>
    </row>
    <row r="269" spans="20:25" ht="15">
      <c r="T269" s="18"/>
      <c r="U269" s="18"/>
      <c r="V269" s="18"/>
      <c r="W269" s="18"/>
      <c r="X269" s="18"/>
      <c r="Y269" s="18"/>
    </row>
    <row r="270" spans="20:25" ht="15">
      <c r="T270" s="18"/>
      <c r="U270" s="18"/>
      <c r="V270" s="18"/>
      <c r="W270" s="18"/>
      <c r="X270" s="18"/>
      <c r="Y270" s="18"/>
    </row>
    <row r="271" spans="20:25" ht="15">
      <c r="T271" s="18"/>
      <c r="U271" s="18"/>
      <c r="V271" s="18"/>
      <c r="W271" s="18"/>
      <c r="X271" s="18"/>
      <c r="Y271" s="18"/>
    </row>
    <row r="272" spans="20:25" ht="15">
      <c r="T272" s="18"/>
      <c r="U272" s="18"/>
      <c r="V272" s="18"/>
      <c r="W272" s="18"/>
      <c r="X272" s="18"/>
      <c r="Y272" s="18"/>
    </row>
    <row r="273" spans="20:25" ht="15">
      <c r="T273" s="18"/>
      <c r="U273" s="18"/>
      <c r="V273" s="18"/>
      <c r="W273" s="18"/>
      <c r="X273" s="18"/>
      <c r="Y273" s="18"/>
    </row>
    <row r="274" spans="20:25" ht="15">
      <c r="T274" s="18"/>
      <c r="U274" s="18"/>
      <c r="V274" s="18"/>
      <c r="W274" s="18"/>
      <c r="X274" s="18"/>
      <c r="Y274" s="18"/>
    </row>
    <row r="275" spans="20:25" ht="15">
      <c r="T275" s="18"/>
      <c r="U275" s="18"/>
      <c r="V275" s="18"/>
      <c r="W275" s="18"/>
      <c r="X275" s="18"/>
      <c r="Y275" s="18"/>
    </row>
    <row r="276" spans="20:25" ht="15">
      <c r="T276" s="18"/>
      <c r="U276" s="18"/>
      <c r="V276" s="18"/>
      <c r="W276" s="18"/>
      <c r="X276" s="18"/>
      <c r="Y276" s="18"/>
    </row>
    <row r="277" spans="20:25" ht="15">
      <c r="T277" s="18"/>
      <c r="U277" s="18"/>
      <c r="V277" s="18"/>
      <c r="W277" s="18"/>
      <c r="X277" s="18"/>
      <c r="Y277" s="18"/>
    </row>
    <row r="278" spans="20:25" ht="15">
      <c r="T278" s="18"/>
      <c r="U278" s="18"/>
      <c r="V278" s="18"/>
      <c r="W278" s="18"/>
      <c r="X278" s="18"/>
      <c r="Y278" s="18"/>
    </row>
    <row r="279" spans="20:25" ht="15">
      <c r="T279" s="18"/>
      <c r="U279" s="18"/>
      <c r="V279" s="18"/>
      <c r="W279" s="18"/>
      <c r="X279" s="18"/>
      <c r="Y279" s="18"/>
    </row>
    <row r="280" spans="20:25" ht="15">
      <c r="T280" s="18"/>
      <c r="U280" s="18"/>
      <c r="V280" s="18"/>
      <c r="W280" s="18"/>
      <c r="X280" s="18"/>
      <c r="Y280" s="18"/>
    </row>
    <row r="281" spans="20:25" ht="15">
      <c r="T281" s="18"/>
      <c r="U281" s="18"/>
      <c r="V281" s="18"/>
      <c r="W281" s="18"/>
      <c r="X281" s="18"/>
      <c r="Y281" s="18"/>
    </row>
    <row r="282" spans="20:25" ht="15">
      <c r="T282" s="18"/>
      <c r="U282" s="18"/>
      <c r="V282" s="18"/>
      <c r="W282" s="18"/>
      <c r="X282" s="18"/>
      <c r="Y282" s="18"/>
    </row>
    <row r="283" spans="20:25" ht="15">
      <c r="T283" s="18"/>
      <c r="U283" s="18"/>
      <c r="V283" s="18"/>
      <c r="W283" s="18"/>
      <c r="X283" s="18"/>
      <c r="Y283" s="18"/>
    </row>
    <row r="284" spans="20:25" ht="15">
      <c r="T284" s="18"/>
      <c r="U284" s="18"/>
      <c r="V284" s="18"/>
      <c r="W284" s="18"/>
      <c r="X284" s="18"/>
      <c r="Y284" s="18"/>
    </row>
    <row r="285" spans="20:25" ht="15">
      <c r="T285" s="18"/>
      <c r="U285" s="18"/>
      <c r="V285" s="18"/>
      <c r="W285" s="18"/>
      <c r="X285" s="18"/>
      <c r="Y285" s="18"/>
    </row>
    <row r="286" spans="20:25" ht="15">
      <c r="T286" s="18"/>
      <c r="U286" s="18"/>
      <c r="V286" s="18"/>
      <c r="W286" s="18"/>
      <c r="X286" s="18"/>
      <c r="Y286" s="18"/>
    </row>
    <row r="287" spans="20:25" ht="15">
      <c r="T287" s="18"/>
      <c r="U287" s="18"/>
      <c r="V287" s="18"/>
      <c r="W287" s="18"/>
      <c r="X287" s="18"/>
      <c r="Y287" s="18"/>
    </row>
    <row r="288" spans="20:25" ht="15">
      <c r="T288" s="18"/>
      <c r="U288" s="18"/>
      <c r="V288" s="18"/>
      <c r="W288" s="18"/>
      <c r="X288" s="18"/>
      <c r="Y288" s="18"/>
    </row>
    <row r="289" spans="20:25" ht="15">
      <c r="T289" s="18"/>
      <c r="U289" s="18"/>
      <c r="V289" s="18"/>
      <c r="W289" s="18"/>
      <c r="X289" s="18"/>
      <c r="Y289" s="18"/>
    </row>
    <row r="290" spans="20:25" ht="15">
      <c r="T290" s="18"/>
      <c r="U290" s="18"/>
      <c r="V290" s="18"/>
      <c r="W290" s="18"/>
      <c r="X290" s="18"/>
      <c r="Y290" s="18"/>
    </row>
    <row r="291" spans="20:25" ht="15">
      <c r="T291" s="18"/>
      <c r="U291" s="18"/>
      <c r="V291" s="18"/>
      <c r="W291" s="18"/>
      <c r="X291" s="18"/>
      <c r="Y291" s="18"/>
    </row>
    <row r="292" spans="20:25" ht="15">
      <c r="T292" s="18"/>
      <c r="U292" s="18"/>
      <c r="V292" s="18"/>
      <c r="W292" s="18"/>
      <c r="X292" s="18"/>
      <c r="Y292" s="18"/>
    </row>
    <row r="293" spans="20:25" ht="15">
      <c r="T293" s="18"/>
      <c r="U293" s="18"/>
      <c r="V293" s="18"/>
      <c r="W293" s="18"/>
      <c r="X293" s="18"/>
      <c r="Y293" s="18"/>
    </row>
    <row r="294" spans="20:25" ht="15">
      <c r="T294" s="18"/>
      <c r="U294" s="18"/>
      <c r="V294" s="18"/>
      <c r="W294" s="18"/>
      <c r="X294" s="18"/>
      <c r="Y294" s="18"/>
    </row>
    <row r="295" spans="20:25" ht="15">
      <c r="T295" s="18"/>
      <c r="U295" s="18"/>
      <c r="V295" s="18"/>
      <c r="W295" s="18"/>
      <c r="X295" s="18"/>
      <c r="Y295" s="18"/>
    </row>
    <row r="296" spans="20:25" ht="15">
      <c r="T296" s="18"/>
      <c r="U296" s="18"/>
      <c r="V296" s="18"/>
      <c r="W296" s="18"/>
      <c r="X296" s="18"/>
      <c r="Y296" s="18"/>
    </row>
    <row r="297" spans="20:25" ht="15">
      <c r="T297" s="18"/>
      <c r="U297" s="18"/>
      <c r="V297" s="18"/>
      <c r="W297" s="18"/>
      <c r="X297" s="18"/>
      <c r="Y297" s="18"/>
    </row>
    <row r="298" spans="20:25" ht="15">
      <c r="T298" s="18"/>
      <c r="U298" s="18"/>
      <c r="V298" s="18"/>
      <c r="W298" s="18"/>
      <c r="X298" s="18"/>
      <c r="Y298" s="18"/>
    </row>
    <row r="299" spans="20:25" ht="15">
      <c r="T299" s="18"/>
      <c r="U299" s="18"/>
      <c r="V299" s="18"/>
      <c r="W299" s="18"/>
      <c r="X299" s="18"/>
      <c r="Y299" s="18"/>
    </row>
    <row r="300" spans="20:25" ht="15">
      <c r="T300" s="18"/>
      <c r="U300" s="18"/>
      <c r="V300" s="18"/>
      <c r="W300" s="18"/>
      <c r="X300" s="18"/>
      <c r="Y300" s="18"/>
    </row>
    <row r="301" spans="20:25" ht="15">
      <c r="T301" s="18"/>
      <c r="U301" s="18"/>
      <c r="V301" s="18"/>
      <c r="W301" s="18"/>
      <c r="X301" s="18"/>
      <c r="Y301" s="18"/>
    </row>
    <row r="302" spans="20:25" ht="15">
      <c r="T302" s="18"/>
      <c r="U302" s="18"/>
      <c r="V302" s="18"/>
      <c r="W302" s="18"/>
      <c r="X302" s="18"/>
      <c r="Y302" s="18"/>
    </row>
    <row r="303" spans="20:25" ht="15">
      <c r="T303" s="18"/>
      <c r="U303" s="18"/>
      <c r="V303" s="18"/>
      <c r="W303" s="18"/>
      <c r="X303" s="18"/>
      <c r="Y303" s="18"/>
    </row>
    <row r="304" spans="20:25" ht="15">
      <c r="T304" s="18"/>
      <c r="U304" s="18"/>
      <c r="V304" s="18"/>
      <c r="W304" s="18"/>
      <c r="X304" s="18"/>
      <c r="Y304" s="18"/>
    </row>
    <row r="305" spans="20:25" ht="15">
      <c r="T305" s="18"/>
      <c r="U305" s="18"/>
      <c r="V305" s="18"/>
      <c r="W305" s="18"/>
      <c r="X305" s="18"/>
      <c r="Y305" s="18"/>
    </row>
    <row r="306" spans="20:25" ht="15">
      <c r="T306" s="18"/>
      <c r="U306" s="18"/>
      <c r="V306" s="18"/>
      <c r="W306" s="18"/>
      <c r="X306" s="18"/>
      <c r="Y306" s="18"/>
    </row>
    <row r="307" spans="20:25" ht="15">
      <c r="T307" s="18"/>
      <c r="U307" s="18"/>
      <c r="V307" s="18"/>
      <c r="W307" s="18"/>
      <c r="X307" s="18"/>
      <c r="Y307" s="18"/>
    </row>
    <row r="308" spans="20:25" ht="15">
      <c r="T308" s="18"/>
      <c r="U308" s="18"/>
      <c r="V308" s="18"/>
      <c r="W308" s="18"/>
      <c r="X308" s="18"/>
      <c r="Y308" s="18"/>
    </row>
    <row r="309" spans="20:25" ht="15">
      <c r="T309" s="18"/>
      <c r="U309" s="18"/>
      <c r="V309" s="18"/>
      <c r="W309" s="18"/>
      <c r="X309" s="18"/>
      <c r="Y309" s="18"/>
    </row>
    <row r="310" spans="20:25" ht="15">
      <c r="T310" s="18"/>
      <c r="U310" s="18"/>
      <c r="V310" s="18"/>
      <c r="W310" s="18"/>
      <c r="X310" s="18"/>
      <c r="Y310" s="18"/>
    </row>
    <row r="311" spans="20:25" ht="15">
      <c r="T311" s="18"/>
      <c r="U311" s="18"/>
      <c r="V311" s="18"/>
      <c r="W311" s="18"/>
      <c r="X311" s="18"/>
      <c r="Y311" s="18"/>
    </row>
    <row r="312" spans="20:25" ht="15">
      <c r="T312" s="18"/>
      <c r="U312" s="18"/>
      <c r="V312" s="18"/>
      <c r="W312" s="18"/>
      <c r="X312" s="18"/>
      <c r="Y312" s="18"/>
    </row>
    <row r="313" spans="20:25" ht="15">
      <c r="T313" s="18"/>
      <c r="U313" s="18"/>
      <c r="V313" s="18"/>
      <c r="W313" s="18"/>
      <c r="X313" s="18"/>
      <c r="Y313" s="18"/>
    </row>
    <row r="314" spans="20:25" ht="15">
      <c r="T314" s="18"/>
      <c r="U314" s="18"/>
      <c r="V314" s="18"/>
      <c r="W314" s="18"/>
      <c r="X314" s="18"/>
      <c r="Y314" s="18"/>
    </row>
    <row r="315" spans="20:25" ht="15">
      <c r="T315" s="18"/>
      <c r="U315" s="18"/>
      <c r="V315" s="18"/>
      <c r="W315" s="18"/>
      <c r="X315" s="18"/>
      <c r="Y315" s="18"/>
    </row>
    <row r="316" spans="20:25" ht="15">
      <c r="T316" s="18"/>
      <c r="U316" s="18"/>
      <c r="V316" s="18"/>
      <c r="W316" s="18"/>
      <c r="X316" s="18"/>
      <c r="Y316" s="18"/>
    </row>
    <row r="317" spans="20:25" ht="15">
      <c r="T317" s="18"/>
      <c r="U317" s="18"/>
      <c r="V317" s="18"/>
      <c r="W317" s="18"/>
      <c r="X317" s="18"/>
      <c r="Y317" s="18"/>
    </row>
    <row r="318" spans="20:25" ht="15">
      <c r="T318" s="18"/>
      <c r="U318" s="18"/>
      <c r="V318" s="18"/>
      <c r="W318" s="18"/>
      <c r="X318" s="18"/>
      <c r="Y318" s="18"/>
    </row>
    <row r="319" spans="20:25" ht="15">
      <c r="T319" s="18"/>
      <c r="U319" s="18"/>
      <c r="V319" s="18"/>
      <c r="W319" s="18"/>
      <c r="X319" s="18"/>
      <c r="Y319" s="18"/>
    </row>
    <row r="320" spans="20:25" ht="15">
      <c r="T320" s="18"/>
      <c r="U320" s="18"/>
      <c r="V320" s="18"/>
      <c r="W320" s="18"/>
      <c r="X320" s="18"/>
      <c r="Y320" s="18"/>
    </row>
    <row r="321" spans="20:25" ht="15">
      <c r="T321" s="18"/>
      <c r="U321" s="18"/>
      <c r="V321" s="18"/>
      <c r="W321" s="18"/>
      <c r="X321" s="18"/>
      <c r="Y321" s="18"/>
    </row>
    <row r="322" spans="20:25" ht="15">
      <c r="T322" s="18"/>
      <c r="U322" s="18"/>
      <c r="V322" s="18"/>
      <c r="W322" s="18"/>
      <c r="X322" s="18"/>
      <c r="Y322" s="18"/>
    </row>
    <row r="323" spans="20:25" ht="15">
      <c r="T323" s="18"/>
      <c r="U323" s="18"/>
      <c r="V323" s="18"/>
      <c r="W323" s="18"/>
      <c r="X323" s="18"/>
      <c r="Y323" s="18"/>
    </row>
    <row r="324" spans="20:25" ht="15">
      <c r="T324" s="18"/>
      <c r="U324" s="18"/>
      <c r="V324" s="18"/>
      <c r="W324" s="18"/>
      <c r="X324" s="18"/>
      <c r="Y324" s="18"/>
    </row>
    <row r="325" spans="20:25" ht="15">
      <c r="T325" s="18"/>
      <c r="U325" s="18"/>
      <c r="V325" s="18"/>
      <c r="W325" s="18"/>
      <c r="X325" s="18"/>
      <c r="Y325" s="18"/>
    </row>
    <row r="326" spans="20:25" ht="15">
      <c r="T326" s="18"/>
      <c r="U326" s="18"/>
      <c r="V326" s="18"/>
      <c r="W326" s="18"/>
      <c r="X326" s="18"/>
      <c r="Y326" s="18"/>
    </row>
    <row r="327" spans="20:25" ht="15">
      <c r="T327" s="18"/>
      <c r="U327" s="18"/>
      <c r="V327" s="18"/>
      <c r="W327" s="18"/>
      <c r="X327" s="18"/>
      <c r="Y327" s="18"/>
    </row>
    <row r="328" spans="20:25" ht="15">
      <c r="T328" s="18"/>
      <c r="U328" s="18"/>
      <c r="V328" s="18"/>
      <c r="W328" s="18"/>
      <c r="X328" s="18"/>
      <c r="Y328" s="18"/>
    </row>
    <row r="329" spans="20:25" ht="15">
      <c r="T329" s="18"/>
      <c r="U329" s="18"/>
      <c r="V329" s="18"/>
      <c r="W329" s="18"/>
      <c r="X329" s="18"/>
      <c r="Y329" s="18"/>
    </row>
    <row r="330" spans="20:25" ht="15">
      <c r="T330" s="18"/>
      <c r="U330" s="18"/>
      <c r="V330" s="18"/>
      <c r="W330" s="18"/>
      <c r="X330" s="18"/>
      <c r="Y330" s="18"/>
    </row>
    <row r="331" spans="20:25" ht="15">
      <c r="T331" s="18"/>
      <c r="U331" s="18"/>
      <c r="V331" s="18"/>
      <c r="W331" s="18"/>
      <c r="X331" s="18"/>
      <c r="Y331" s="18"/>
    </row>
    <row r="332" spans="20:25" ht="15">
      <c r="T332" s="18"/>
      <c r="U332" s="18"/>
      <c r="V332" s="18"/>
      <c r="W332" s="18"/>
      <c r="X332" s="18"/>
      <c r="Y332" s="18"/>
    </row>
    <row r="333" spans="20:25" ht="15">
      <c r="T333" s="18"/>
      <c r="U333" s="18"/>
      <c r="V333" s="18"/>
      <c r="W333" s="18"/>
      <c r="X333" s="18"/>
      <c r="Y333" s="18"/>
    </row>
    <row r="334" spans="20:25" ht="15">
      <c r="T334" s="18"/>
      <c r="U334" s="18"/>
      <c r="V334" s="18"/>
      <c r="W334" s="18"/>
      <c r="X334" s="18"/>
      <c r="Y334" s="18"/>
    </row>
    <row r="335" spans="20:25" ht="15">
      <c r="T335" s="18"/>
      <c r="U335" s="18"/>
      <c r="V335" s="18"/>
      <c r="W335" s="18"/>
      <c r="X335" s="18"/>
      <c r="Y335" s="18"/>
    </row>
    <row r="336" spans="20:25" ht="15">
      <c r="T336" s="18"/>
      <c r="U336" s="18"/>
      <c r="V336" s="18"/>
      <c r="W336" s="18"/>
      <c r="X336" s="18"/>
      <c r="Y336" s="18"/>
    </row>
    <row r="337" spans="20:25" ht="15">
      <c r="T337" s="18"/>
      <c r="U337" s="18"/>
      <c r="V337" s="18"/>
      <c r="W337" s="18"/>
      <c r="X337" s="18"/>
      <c r="Y337" s="18"/>
    </row>
    <row r="338" spans="20:25" ht="15">
      <c r="T338" s="18"/>
      <c r="U338" s="18"/>
      <c r="V338" s="18"/>
      <c r="W338" s="18"/>
      <c r="X338" s="18"/>
      <c r="Y338" s="18"/>
    </row>
    <row r="339" spans="20:25" ht="15">
      <c r="T339" s="18"/>
      <c r="U339" s="18"/>
      <c r="V339" s="18"/>
      <c r="W339" s="18"/>
      <c r="X339" s="18"/>
      <c r="Y339" s="18"/>
    </row>
    <row r="340" spans="20:25" ht="15">
      <c r="T340" s="18"/>
      <c r="U340" s="18"/>
      <c r="V340" s="18"/>
      <c r="W340" s="18"/>
      <c r="X340" s="18"/>
      <c r="Y340" s="18"/>
    </row>
    <row r="341" spans="20:25" ht="15">
      <c r="T341" s="18"/>
      <c r="U341" s="18"/>
      <c r="V341" s="18"/>
      <c r="W341" s="18"/>
      <c r="X341" s="18"/>
      <c r="Y341" s="18"/>
    </row>
    <row r="342" spans="20:25" ht="15">
      <c r="T342" s="18"/>
      <c r="U342" s="18"/>
      <c r="V342" s="18"/>
      <c r="W342" s="18"/>
      <c r="X342" s="18"/>
      <c r="Y342" s="18"/>
    </row>
    <row r="343" spans="20:25" ht="15">
      <c r="T343" s="18"/>
      <c r="U343" s="18"/>
      <c r="V343" s="18"/>
      <c r="W343" s="18"/>
      <c r="X343" s="18"/>
      <c r="Y343" s="18"/>
    </row>
    <row r="344" spans="20:25" ht="15">
      <c r="T344" s="18"/>
      <c r="U344" s="18"/>
      <c r="V344" s="18"/>
      <c r="W344" s="18"/>
      <c r="X344" s="18"/>
      <c r="Y344" s="18"/>
    </row>
    <row r="345" spans="20:25" ht="15">
      <c r="T345" s="18"/>
      <c r="U345" s="18"/>
      <c r="V345" s="18"/>
      <c r="W345" s="18"/>
      <c r="X345" s="18"/>
      <c r="Y345" s="18"/>
    </row>
    <row r="346" spans="20:25" ht="15">
      <c r="T346" s="18"/>
      <c r="U346" s="18"/>
      <c r="V346" s="18"/>
      <c r="W346" s="18"/>
      <c r="X346" s="18"/>
      <c r="Y346" s="18"/>
    </row>
    <row r="347" spans="20:25" ht="15">
      <c r="T347" s="18"/>
      <c r="U347" s="18"/>
      <c r="V347" s="18"/>
      <c r="W347" s="18"/>
      <c r="X347" s="18"/>
      <c r="Y347" s="18"/>
    </row>
    <row r="348" spans="20:25" ht="15">
      <c r="T348" s="18"/>
      <c r="U348" s="18"/>
      <c r="V348" s="18"/>
      <c r="W348" s="18"/>
      <c r="X348" s="18"/>
      <c r="Y348" s="18"/>
    </row>
    <row r="349" spans="20:25" ht="15">
      <c r="T349" s="18"/>
      <c r="U349" s="18"/>
      <c r="V349" s="18"/>
      <c r="W349" s="18"/>
      <c r="X349" s="18"/>
      <c r="Y349" s="18"/>
    </row>
    <row r="350" spans="20:25" ht="15">
      <c r="T350" s="18"/>
      <c r="U350" s="18"/>
      <c r="V350" s="18"/>
      <c r="W350" s="18"/>
      <c r="X350" s="18"/>
      <c r="Y350" s="18"/>
    </row>
    <row r="351" spans="20:25" ht="15">
      <c r="T351" s="18"/>
      <c r="U351" s="18"/>
      <c r="V351" s="18"/>
      <c r="W351" s="18"/>
      <c r="X351" s="18"/>
      <c r="Y351" s="18"/>
    </row>
    <row r="352" spans="20:25" ht="15">
      <c r="T352" s="18"/>
      <c r="U352" s="18"/>
      <c r="V352" s="18"/>
      <c r="W352" s="18"/>
      <c r="X352" s="18"/>
      <c r="Y352" s="18"/>
    </row>
    <row r="353" spans="20:25" ht="15">
      <c r="T353" s="18"/>
      <c r="U353" s="18"/>
      <c r="V353" s="18"/>
      <c r="W353" s="18"/>
      <c r="X353" s="18"/>
      <c r="Y353" s="18"/>
    </row>
    <row r="354" spans="20:25" ht="15">
      <c r="T354" s="18"/>
      <c r="U354" s="18"/>
      <c r="V354" s="18"/>
      <c r="W354" s="18"/>
      <c r="X354" s="18"/>
      <c r="Y354" s="18"/>
    </row>
    <row r="355" spans="20:25" ht="15">
      <c r="T355" s="18"/>
      <c r="U355" s="18"/>
      <c r="V355" s="18"/>
      <c r="W355" s="18"/>
      <c r="X355" s="18"/>
      <c r="Y355" s="18"/>
    </row>
    <row r="356" spans="20:25" ht="15">
      <c r="T356" s="18"/>
      <c r="U356" s="18"/>
      <c r="V356" s="18"/>
      <c r="W356" s="18"/>
      <c r="X356" s="18"/>
      <c r="Y356" s="18"/>
    </row>
    <row r="357" spans="20:25" ht="15">
      <c r="T357" s="18"/>
      <c r="U357" s="18"/>
      <c r="V357" s="18"/>
      <c r="W357" s="18"/>
      <c r="X357" s="18"/>
      <c r="Y357" s="18"/>
    </row>
    <row r="358" spans="20:25" ht="15">
      <c r="T358" s="18"/>
      <c r="U358" s="18"/>
      <c r="V358" s="18"/>
      <c r="W358" s="18"/>
      <c r="X358" s="18"/>
      <c r="Y358" s="18"/>
    </row>
    <row r="359" spans="20:25" ht="15">
      <c r="T359" s="18"/>
      <c r="U359" s="18"/>
      <c r="V359" s="18"/>
      <c r="W359" s="18"/>
      <c r="X359" s="18"/>
      <c r="Y359" s="18"/>
    </row>
    <row r="360" spans="20:25" ht="15">
      <c r="T360" s="18"/>
      <c r="U360" s="18"/>
      <c r="V360" s="18"/>
      <c r="W360" s="18"/>
      <c r="X360" s="18"/>
      <c r="Y360" s="18"/>
    </row>
    <row r="361" spans="20:25" ht="15">
      <c r="T361" s="18"/>
      <c r="U361" s="18"/>
      <c r="V361" s="18"/>
      <c r="W361" s="18"/>
      <c r="X361" s="18"/>
      <c r="Y361" s="18"/>
    </row>
    <row r="362" spans="20:25" ht="15">
      <c r="T362" s="18"/>
      <c r="U362" s="18"/>
      <c r="V362" s="18"/>
      <c r="W362" s="18"/>
      <c r="X362" s="18"/>
      <c r="Y362" s="18"/>
    </row>
    <row r="363" spans="20:25" ht="15">
      <c r="T363" s="18"/>
      <c r="U363" s="18"/>
      <c r="V363" s="18"/>
      <c r="W363" s="18"/>
      <c r="X363" s="18"/>
      <c r="Y363" s="18"/>
    </row>
    <row r="364" spans="20:25" ht="15">
      <c r="T364" s="18"/>
      <c r="U364" s="18"/>
      <c r="V364" s="18"/>
      <c r="W364" s="18"/>
      <c r="X364" s="18"/>
      <c r="Y364" s="18"/>
    </row>
    <row r="365" spans="20:25" ht="15">
      <c r="T365" s="18"/>
      <c r="U365" s="18"/>
      <c r="V365" s="18"/>
      <c r="W365" s="18"/>
      <c r="X365" s="18"/>
      <c r="Y365" s="18"/>
    </row>
    <row r="366" spans="20:25" ht="15">
      <c r="T366" s="18"/>
      <c r="U366" s="18"/>
      <c r="V366" s="18"/>
      <c r="W366" s="18"/>
      <c r="X366" s="18"/>
      <c r="Y366" s="18"/>
    </row>
    <row r="367" spans="20:25" ht="15">
      <c r="T367" s="18"/>
      <c r="U367" s="18"/>
      <c r="V367" s="18"/>
      <c r="W367" s="18"/>
      <c r="X367" s="18"/>
      <c r="Y367" s="18"/>
    </row>
    <row r="368" spans="20:25" ht="15">
      <c r="T368" s="18"/>
      <c r="U368" s="18"/>
      <c r="V368" s="18"/>
      <c r="W368" s="18"/>
      <c r="X368" s="18"/>
      <c r="Y368" s="18"/>
    </row>
    <row r="369" spans="20:25" ht="15">
      <c r="T369" s="18"/>
      <c r="U369" s="18"/>
      <c r="V369" s="18"/>
      <c r="W369" s="18"/>
      <c r="X369" s="18"/>
      <c r="Y369" s="18"/>
    </row>
    <row r="370" spans="20:25" ht="15">
      <c r="T370" s="18"/>
      <c r="U370" s="18"/>
      <c r="V370" s="18"/>
      <c r="W370" s="18"/>
      <c r="X370" s="18"/>
      <c r="Y370" s="18"/>
    </row>
    <row r="371" spans="20:25" ht="15">
      <c r="T371" s="18"/>
      <c r="U371" s="18"/>
      <c r="V371" s="18"/>
      <c r="W371" s="18"/>
      <c r="X371" s="18"/>
      <c r="Y371" s="18"/>
    </row>
    <row r="372" spans="20:25" ht="15">
      <c r="T372" s="18"/>
      <c r="U372" s="18"/>
      <c r="V372" s="18"/>
      <c r="W372" s="18"/>
      <c r="X372" s="18"/>
      <c r="Y372" s="18"/>
    </row>
    <row r="373" spans="20:25" ht="15">
      <c r="T373" s="18"/>
      <c r="U373" s="18"/>
      <c r="V373" s="18"/>
      <c r="W373" s="18"/>
      <c r="X373" s="18"/>
      <c r="Y373" s="18"/>
    </row>
    <row r="374" spans="20:25" ht="15">
      <c r="T374" s="18"/>
      <c r="U374" s="18"/>
      <c r="V374" s="18"/>
      <c r="W374" s="18"/>
      <c r="X374" s="18"/>
      <c r="Y374" s="18"/>
    </row>
    <row r="375" spans="20:25" ht="15">
      <c r="T375" s="18"/>
      <c r="U375" s="18"/>
      <c r="V375" s="18"/>
      <c r="W375" s="18"/>
      <c r="X375" s="18"/>
      <c r="Y375" s="18"/>
    </row>
    <row r="376" spans="20:25" ht="15">
      <c r="T376" s="18"/>
      <c r="U376" s="18"/>
      <c r="V376" s="18"/>
      <c r="W376" s="18"/>
      <c r="X376" s="18"/>
      <c r="Y376" s="18"/>
    </row>
    <row r="377" spans="20:25" ht="15">
      <c r="T377" s="18"/>
      <c r="U377" s="18"/>
      <c r="V377" s="18"/>
      <c r="W377" s="18"/>
      <c r="X377" s="18"/>
      <c r="Y377" s="18"/>
    </row>
    <row r="378" spans="20:25" ht="15">
      <c r="T378" s="18"/>
      <c r="U378" s="18"/>
      <c r="V378" s="18"/>
      <c r="W378" s="18"/>
      <c r="X378" s="18"/>
      <c r="Y378" s="18"/>
    </row>
    <row r="379" spans="20:25" ht="15">
      <c r="T379" s="18"/>
      <c r="U379" s="18"/>
      <c r="V379" s="18"/>
      <c r="W379" s="18"/>
      <c r="X379" s="18"/>
      <c r="Y379" s="18"/>
    </row>
    <row r="380" spans="20:25" ht="15">
      <c r="T380" s="18"/>
      <c r="U380" s="18"/>
      <c r="V380" s="18"/>
      <c r="W380" s="18"/>
      <c r="X380" s="18"/>
      <c r="Y380" s="18"/>
    </row>
    <row r="381" spans="20:25" ht="15">
      <c r="T381" s="18"/>
      <c r="U381" s="18"/>
      <c r="V381" s="18"/>
      <c r="W381" s="18"/>
      <c r="X381" s="18"/>
      <c r="Y381" s="18"/>
    </row>
    <row r="382" spans="20:25" ht="15">
      <c r="T382" s="18"/>
      <c r="U382" s="18"/>
      <c r="V382" s="18"/>
      <c r="W382" s="18"/>
      <c r="X382" s="18"/>
      <c r="Y382" s="18"/>
    </row>
    <row r="383" spans="20:25" ht="15">
      <c r="T383" s="18"/>
      <c r="U383" s="18"/>
      <c r="V383" s="18"/>
      <c r="W383" s="18"/>
      <c r="X383" s="18"/>
      <c r="Y383" s="18"/>
    </row>
    <row r="384" spans="20:25" ht="15">
      <c r="T384" s="18"/>
      <c r="U384" s="18"/>
      <c r="V384" s="18"/>
      <c r="W384" s="18"/>
      <c r="X384" s="18"/>
      <c r="Y384" s="18"/>
    </row>
    <row r="385" spans="20:25" ht="15">
      <c r="T385" s="18"/>
      <c r="U385" s="18"/>
      <c r="V385" s="18"/>
      <c r="W385" s="18"/>
      <c r="X385" s="18"/>
      <c r="Y385" s="18"/>
    </row>
    <row r="386" spans="20:25" ht="15">
      <c r="T386" s="18"/>
      <c r="U386" s="18"/>
      <c r="V386" s="18"/>
      <c r="W386" s="18"/>
      <c r="X386" s="18"/>
      <c r="Y386" s="18"/>
    </row>
    <row r="387" spans="20:25" ht="15">
      <c r="T387" s="18"/>
      <c r="U387" s="18"/>
      <c r="V387" s="18"/>
      <c r="W387" s="18"/>
      <c r="X387" s="18"/>
      <c r="Y387" s="18"/>
    </row>
    <row r="388" spans="20:25" ht="15">
      <c r="T388" s="18"/>
      <c r="U388" s="18"/>
      <c r="V388" s="18"/>
      <c r="W388" s="18"/>
      <c r="X388" s="18"/>
      <c r="Y388" s="18"/>
    </row>
    <row r="389" spans="20:25" ht="15">
      <c r="T389" s="18"/>
      <c r="U389" s="18"/>
      <c r="V389" s="18"/>
      <c r="W389" s="18"/>
      <c r="X389" s="18"/>
      <c r="Y389" s="18"/>
    </row>
    <row r="390" spans="20:25" ht="15">
      <c r="T390" s="18"/>
      <c r="U390" s="18"/>
      <c r="V390" s="18"/>
      <c r="W390" s="18"/>
      <c r="X390" s="18"/>
      <c r="Y390" s="18"/>
    </row>
    <row r="391" spans="20:25" ht="15">
      <c r="T391" s="18"/>
      <c r="U391" s="18"/>
      <c r="V391" s="18"/>
      <c r="W391" s="18"/>
      <c r="X391" s="18"/>
      <c r="Y391" s="18"/>
    </row>
    <row r="392" spans="20:25" ht="15">
      <c r="T392" s="18"/>
      <c r="U392" s="18"/>
      <c r="V392" s="18"/>
      <c r="W392" s="18"/>
      <c r="X392" s="18"/>
      <c r="Y392" s="18"/>
    </row>
    <row r="393" spans="20:25" ht="15">
      <c r="T393" s="18"/>
      <c r="U393" s="18"/>
      <c r="V393" s="18"/>
      <c r="W393" s="18"/>
      <c r="X393" s="18"/>
      <c r="Y393" s="18"/>
    </row>
    <row r="394" spans="20:25" ht="15">
      <c r="T394" s="18"/>
      <c r="U394" s="18"/>
      <c r="V394" s="18"/>
      <c r="W394" s="18"/>
      <c r="X394" s="18"/>
      <c r="Y394" s="18"/>
    </row>
    <row r="395" spans="20:25" ht="15">
      <c r="T395" s="18"/>
      <c r="U395" s="18"/>
      <c r="V395" s="18"/>
      <c r="W395" s="18"/>
      <c r="X395" s="18"/>
      <c r="Y395" s="18"/>
    </row>
    <row r="396" spans="20:25" ht="15">
      <c r="T396" s="18"/>
      <c r="U396" s="18"/>
      <c r="V396" s="18"/>
      <c r="W396" s="18"/>
      <c r="X396" s="18"/>
      <c r="Y396" s="18"/>
    </row>
    <row r="397" spans="20:25" ht="15">
      <c r="T397" s="18"/>
      <c r="U397" s="18"/>
      <c r="V397" s="18"/>
      <c r="W397" s="18"/>
      <c r="X397" s="18"/>
      <c r="Y397" s="18"/>
    </row>
    <row r="398" spans="20:25" ht="15">
      <c r="T398" s="18"/>
      <c r="U398" s="18"/>
      <c r="V398" s="18"/>
      <c r="W398" s="18"/>
      <c r="X398" s="18"/>
      <c r="Y398" s="18"/>
    </row>
    <row r="399" spans="20:25" ht="15">
      <c r="T399" s="18"/>
      <c r="U399" s="18"/>
      <c r="V399" s="18"/>
      <c r="W399" s="18"/>
      <c r="X399" s="18"/>
      <c r="Y399" s="18"/>
    </row>
    <row r="400" spans="20:25" ht="15">
      <c r="T400" s="18"/>
      <c r="U400" s="18"/>
      <c r="V400" s="18"/>
      <c r="W400" s="18"/>
      <c r="X400" s="18"/>
      <c r="Y400" s="18"/>
    </row>
    <row r="401" spans="20:25" ht="15">
      <c r="T401" s="18"/>
      <c r="U401" s="18"/>
      <c r="V401" s="18"/>
      <c r="W401" s="18"/>
      <c r="X401" s="18"/>
      <c r="Y401" s="18"/>
    </row>
    <row r="402" spans="20:25" ht="15">
      <c r="T402" s="18"/>
      <c r="U402" s="18"/>
      <c r="V402" s="18"/>
      <c r="W402" s="18"/>
      <c r="X402" s="18"/>
      <c r="Y402" s="18"/>
    </row>
    <row r="403" spans="20:25" ht="15">
      <c r="T403" s="18"/>
      <c r="U403" s="18"/>
      <c r="V403" s="18"/>
      <c r="W403" s="18"/>
      <c r="X403" s="18"/>
      <c r="Y403" s="18"/>
    </row>
    <row r="404" spans="20:25" ht="15">
      <c r="T404" s="18"/>
      <c r="U404" s="18"/>
      <c r="V404" s="18"/>
      <c r="W404" s="18"/>
      <c r="X404" s="18"/>
      <c r="Y404" s="18"/>
    </row>
    <row r="405" spans="20:25" ht="15">
      <c r="T405" s="18"/>
      <c r="U405" s="18"/>
      <c r="V405" s="18"/>
      <c r="W405" s="18"/>
      <c r="X405" s="18"/>
      <c r="Y405" s="18"/>
    </row>
    <row r="406" spans="20:25" ht="15">
      <c r="T406" s="18"/>
      <c r="U406" s="18"/>
      <c r="V406" s="18"/>
      <c r="W406" s="18"/>
      <c r="X406" s="18"/>
      <c r="Y406" s="18"/>
    </row>
    <row r="407" spans="20:25" ht="15">
      <c r="T407" s="18"/>
      <c r="U407" s="18"/>
      <c r="V407" s="18"/>
      <c r="W407" s="18"/>
      <c r="X407" s="18"/>
      <c r="Y407" s="18"/>
    </row>
    <row r="408" spans="20:25" ht="15">
      <c r="T408" s="18"/>
      <c r="U408" s="18"/>
      <c r="V408" s="18"/>
      <c r="W408" s="18"/>
      <c r="X408" s="18"/>
      <c r="Y408" s="18"/>
    </row>
    <row r="409" spans="20:25" ht="15">
      <c r="T409" s="18"/>
      <c r="U409" s="18"/>
      <c r="V409" s="18"/>
      <c r="W409" s="18"/>
      <c r="X409" s="18"/>
      <c r="Y409" s="18"/>
    </row>
    <row r="410" spans="20:25" ht="15">
      <c r="T410" s="18"/>
      <c r="U410" s="18"/>
      <c r="V410" s="18"/>
      <c r="W410" s="18"/>
      <c r="X410" s="18"/>
      <c r="Y410" s="18"/>
    </row>
    <row r="411" spans="20:25" ht="15">
      <c r="T411" s="18"/>
      <c r="U411" s="18"/>
      <c r="V411" s="18"/>
      <c r="W411" s="18"/>
      <c r="X411" s="18"/>
      <c r="Y411" s="18"/>
    </row>
    <row r="412" spans="20:25" ht="15">
      <c r="T412" s="18"/>
      <c r="U412" s="18"/>
      <c r="V412" s="18"/>
      <c r="W412" s="18"/>
      <c r="X412" s="18"/>
      <c r="Y412" s="18"/>
    </row>
    <row r="413" spans="20:25" ht="15">
      <c r="T413" s="18"/>
      <c r="U413" s="18"/>
      <c r="V413" s="18"/>
      <c r="W413" s="18"/>
      <c r="X413" s="18"/>
      <c r="Y413" s="18"/>
    </row>
    <row r="414" spans="20:25" ht="15">
      <c r="T414" s="18"/>
      <c r="U414" s="18"/>
      <c r="V414" s="18"/>
      <c r="W414" s="18"/>
      <c r="X414" s="18"/>
      <c r="Y414" s="18"/>
    </row>
    <row r="415" spans="20:25" ht="15">
      <c r="T415" s="18"/>
      <c r="U415" s="18"/>
      <c r="V415" s="18"/>
      <c r="W415" s="18"/>
      <c r="X415" s="18"/>
      <c r="Y415" s="18"/>
    </row>
    <row r="416" spans="20:25" ht="15">
      <c r="T416" s="18"/>
      <c r="U416" s="18"/>
      <c r="V416" s="18"/>
      <c r="W416" s="18"/>
      <c r="X416" s="18"/>
      <c r="Y416" s="18"/>
    </row>
    <row r="417" spans="20:25" ht="15">
      <c r="T417" s="18"/>
      <c r="U417" s="18"/>
      <c r="V417" s="18"/>
      <c r="W417" s="18"/>
      <c r="X417" s="18"/>
      <c r="Y417" s="18"/>
    </row>
    <row r="418" spans="20:25" ht="15">
      <c r="T418" s="18"/>
      <c r="U418" s="18"/>
      <c r="V418" s="18"/>
      <c r="W418" s="18"/>
      <c r="X418" s="18"/>
      <c r="Y418" s="18"/>
    </row>
    <row r="419" spans="20:25" ht="15">
      <c r="T419" s="18"/>
      <c r="U419" s="18"/>
      <c r="V419" s="18"/>
      <c r="W419" s="18"/>
      <c r="X419" s="18"/>
      <c r="Y419" s="18"/>
    </row>
    <row r="420" spans="20:25" ht="15">
      <c r="T420" s="18"/>
      <c r="U420" s="18"/>
      <c r="V420" s="18"/>
      <c r="W420" s="18"/>
      <c r="X420" s="18"/>
      <c r="Y420" s="18"/>
    </row>
    <row r="421" spans="20:25" ht="15">
      <c r="T421" s="18"/>
      <c r="U421" s="18"/>
      <c r="V421" s="18"/>
      <c r="W421" s="18"/>
      <c r="X421" s="18"/>
      <c r="Y421" s="18"/>
    </row>
    <row r="422" spans="20:25" ht="15">
      <c r="T422" s="18"/>
      <c r="U422" s="18"/>
      <c r="V422" s="18"/>
      <c r="W422" s="18"/>
      <c r="X422" s="18"/>
      <c r="Y422" s="18"/>
    </row>
    <row r="423" spans="20:25" ht="15">
      <c r="T423" s="18"/>
      <c r="U423" s="18"/>
      <c r="V423" s="18"/>
      <c r="W423" s="18"/>
      <c r="X423" s="18"/>
      <c r="Y423" s="18"/>
    </row>
    <row r="424" spans="20:25" ht="15">
      <c r="T424" s="18"/>
      <c r="U424" s="18"/>
      <c r="V424" s="18"/>
      <c r="W424" s="18"/>
      <c r="X424" s="18"/>
      <c r="Y424" s="18"/>
    </row>
    <row r="425" spans="20:25" ht="15">
      <c r="T425" s="18"/>
      <c r="U425" s="18"/>
      <c r="V425" s="18"/>
      <c r="W425" s="18"/>
      <c r="X425" s="18"/>
      <c r="Y425" s="18"/>
    </row>
    <row r="426" spans="20:25" ht="15">
      <c r="T426" s="18"/>
      <c r="U426" s="18"/>
      <c r="V426" s="18"/>
      <c r="W426" s="18"/>
      <c r="X426" s="18"/>
      <c r="Y426" s="18"/>
    </row>
    <row r="427" spans="20:25" ht="15">
      <c r="T427" s="18"/>
      <c r="U427" s="18"/>
      <c r="V427" s="18"/>
      <c r="W427" s="18"/>
      <c r="X427" s="18"/>
      <c r="Y427" s="18"/>
    </row>
    <row r="428" spans="20:25" ht="15">
      <c r="T428" s="18"/>
      <c r="U428" s="18"/>
      <c r="V428" s="18"/>
      <c r="W428" s="18"/>
      <c r="X428" s="18"/>
      <c r="Y428" s="18"/>
    </row>
    <row r="429" spans="20:25" ht="15">
      <c r="T429" s="18"/>
      <c r="U429" s="18"/>
      <c r="V429" s="18"/>
      <c r="W429" s="18"/>
      <c r="X429" s="18"/>
      <c r="Y429" s="18"/>
    </row>
    <row r="430" spans="20:25" ht="15">
      <c r="T430" s="18"/>
      <c r="U430" s="18"/>
      <c r="V430" s="18"/>
      <c r="W430" s="18"/>
      <c r="X430" s="18"/>
      <c r="Y430" s="18"/>
    </row>
    <row r="431" spans="20:25" ht="15">
      <c r="T431" s="18"/>
      <c r="U431" s="18"/>
      <c r="V431" s="18"/>
      <c r="W431" s="18"/>
      <c r="X431" s="18"/>
      <c r="Y431" s="18"/>
    </row>
    <row r="432" spans="20:25" ht="15">
      <c r="T432" s="18"/>
      <c r="U432" s="18"/>
      <c r="V432" s="18"/>
      <c r="W432" s="18"/>
      <c r="X432" s="18"/>
      <c r="Y432" s="18"/>
    </row>
    <row r="433" spans="20:25" ht="15">
      <c r="T433" s="18"/>
      <c r="U433" s="18"/>
      <c r="V433" s="18"/>
      <c r="W433" s="18"/>
      <c r="X433" s="18"/>
      <c r="Y433" s="18"/>
    </row>
    <row r="434" spans="20:25" ht="15">
      <c r="T434" s="18"/>
      <c r="U434" s="18"/>
      <c r="V434" s="18"/>
      <c r="W434" s="18"/>
      <c r="X434" s="18"/>
      <c r="Y434" s="18"/>
    </row>
    <row r="435" spans="20:25" ht="15">
      <c r="T435" s="18"/>
      <c r="U435" s="18"/>
      <c r="V435" s="18"/>
      <c r="W435" s="18"/>
      <c r="X435" s="18"/>
      <c r="Y435" s="18"/>
    </row>
    <row r="436" spans="20:25" ht="15">
      <c r="T436" s="18"/>
      <c r="U436" s="18"/>
      <c r="V436" s="18"/>
      <c r="W436" s="18"/>
      <c r="X436" s="18"/>
      <c r="Y436" s="18"/>
    </row>
    <row r="437" spans="20:25" ht="15">
      <c r="T437" s="18"/>
      <c r="U437" s="18"/>
      <c r="V437" s="18"/>
      <c r="W437" s="18"/>
      <c r="X437" s="18"/>
      <c r="Y437" s="18"/>
    </row>
    <row r="438" spans="20:25" ht="15">
      <c r="T438" s="18"/>
      <c r="U438" s="18"/>
      <c r="V438" s="18"/>
      <c r="W438" s="18"/>
      <c r="X438" s="18"/>
      <c r="Y438" s="18"/>
    </row>
    <row r="439" spans="20:25" ht="15">
      <c r="T439" s="18"/>
      <c r="U439" s="18"/>
      <c r="V439" s="18"/>
      <c r="W439" s="18"/>
      <c r="X439" s="18"/>
      <c r="Y439" s="18"/>
    </row>
    <row r="440" spans="20:25" ht="15">
      <c r="T440" s="18"/>
      <c r="U440" s="18"/>
      <c r="V440" s="18"/>
      <c r="W440" s="18"/>
      <c r="X440" s="18"/>
      <c r="Y440" s="18"/>
    </row>
    <row r="441" spans="20:25" ht="15">
      <c r="T441" s="18"/>
      <c r="U441" s="18"/>
      <c r="V441" s="18"/>
      <c r="W441" s="18"/>
      <c r="X441" s="18"/>
      <c r="Y441" s="18"/>
    </row>
    <row r="442" spans="20:25" ht="15">
      <c r="T442" s="18"/>
      <c r="U442" s="18"/>
      <c r="V442" s="18"/>
      <c r="W442" s="18"/>
      <c r="X442" s="18"/>
      <c r="Y442" s="18"/>
    </row>
    <row r="443" spans="20:25" ht="15">
      <c r="T443" s="18"/>
      <c r="U443" s="18"/>
      <c r="V443" s="18"/>
      <c r="W443" s="18"/>
      <c r="X443" s="18"/>
      <c r="Y443" s="18"/>
    </row>
    <row r="444" spans="20:25" ht="15">
      <c r="T444" s="18"/>
      <c r="U444" s="18"/>
      <c r="V444" s="18"/>
      <c r="W444" s="18"/>
      <c r="X444" s="18"/>
      <c r="Y444" s="18"/>
    </row>
    <row r="445" spans="20:25" ht="15">
      <c r="T445" s="18"/>
      <c r="U445" s="18"/>
      <c r="V445" s="18"/>
      <c r="W445" s="18"/>
      <c r="X445" s="18"/>
      <c r="Y445" s="18"/>
    </row>
    <row r="446" spans="20:25" ht="15">
      <c r="T446" s="18"/>
      <c r="U446" s="18"/>
      <c r="V446" s="18"/>
      <c r="W446" s="18"/>
      <c r="X446" s="18"/>
      <c r="Y446" s="18"/>
    </row>
    <row r="447" spans="20:25" ht="15">
      <c r="T447" s="18"/>
      <c r="U447" s="18"/>
      <c r="V447" s="18"/>
      <c r="W447" s="18"/>
      <c r="X447" s="18"/>
      <c r="Y447" s="18"/>
    </row>
    <row r="448" spans="20:25" ht="15">
      <c r="T448" s="18"/>
      <c r="U448" s="18"/>
      <c r="V448" s="18"/>
      <c r="W448" s="18"/>
      <c r="X448" s="18"/>
      <c r="Y448" s="18"/>
    </row>
    <row r="449" spans="20:25" ht="15">
      <c r="T449" s="18"/>
      <c r="U449" s="18"/>
      <c r="V449" s="18"/>
      <c r="W449" s="18"/>
      <c r="X449" s="18"/>
      <c r="Y449" s="18"/>
    </row>
    <row r="450" spans="20:25" ht="15">
      <c r="T450" s="18"/>
      <c r="U450" s="18"/>
      <c r="V450" s="18"/>
      <c r="W450" s="18"/>
      <c r="X450" s="18"/>
      <c r="Y450" s="18"/>
    </row>
    <row r="451" spans="20:25" ht="15">
      <c r="T451" s="18"/>
      <c r="U451" s="18"/>
      <c r="V451" s="18"/>
      <c r="W451" s="18"/>
      <c r="X451" s="18"/>
      <c r="Y451" s="18"/>
    </row>
    <row r="452" spans="20:25" ht="15">
      <c r="T452" s="18"/>
      <c r="U452" s="18"/>
      <c r="V452" s="18"/>
      <c r="W452" s="18"/>
      <c r="X452" s="18"/>
      <c r="Y452" s="18"/>
    </row>
    <row r="453" spans="20:25" ht="15">
      <c r="T453" s="18"/>
      <c r="U453" s="18"/>
      <c r="V453" s="18"/>
      <c r="W453" s="18"/>
      <c r="X453" s="18"/>
      <c r="Y453" s="18"/>
    </row>
    <row r="454" spans="20:25" ht="15">
      <c r="T454" s="18"/>
      <c r="U454" s="18"/>
      <c r="V454" s="18"/>
      <c r="W454" s="18"/>
      <c r="X454" s="18"/>
      <c r="Y454" s="18"/>
    </row>
    <row r="455" spans="20:25" ht="15">
      <c r="T455" s="18"/>
      <c r="U455" s="18"/>
      <c r="V455" s="18"/>
      <c r="W455" s="18"/>
      <c r="X455" s="18"/>
      <c r="Y455" s="18"/>
    </row>
    <row r="456" spans="20:25" ht="15">
      <c r="T456" s="18"/>
      <c r="U456" s="18"/>
      <c r="V456" s="18"/>
      <c r="W456" s="18"/>
      <c r="X456" s="18"/>
      <c r="Y456" s="18"/>
    </row>
    <row r="457" spans="20:25" ht="15">
      <c r="T457" s="18"/>
      <c r="U457" s="18"/>
      <c r="V457" s="18"/>
      <c r="W457" s="18"/>
      <c r="X457" s="18"/>
      <c r="Y457" s="18"/>
    </row>
    <row r="458" spans="20:25" ht="15">
      <c r="T458" s="18"/>
      <c r="U458" s="18"/>
      <c r="V458" s="18"/>
      <c r="W458" s="18"/>
      <c r="X458" s="18"/>
      <c r="Y458" s="18"/>
    </row>
    <row r="459" spans="20:25" ht="15">
      <c r="T459" s="18"/>
      <c r="U459" s="18"/>
      <c r="V459" s="18"/>
      <c r="W459" s="18"/>
      <c r="X459" s="18"/>
      <c r="Y459" s="18"/>
    </row>
    <row r="460" spans="20:25" ht="15">
      <c r="T460" s="18"/>
      <c r="U460" s="18"/>
      <c r="V460" s="18"/>
      <c r="W460" s="18"/>
      <c r="X460" s="18"/>
      <c r="Y460" s="18"/>
    </row>
    <row r="461" spans="20:25" ht="15">
      <c r="T461" s="18"/>
      <c r="U461" s="18"/>
      <c r="V461" s="18"/>
      <c r="W461" s="18"/>
      <c r="X461" s="18"/>
      <c r="Y461" s="18"/>
    </row>
    <row r="462" spans="20:25" ht="15">
      <c r="T462" s="18"/>
      <c r="U462" s="18"/>
      <c r="V462" s="18"/>
      <c r="W462" s="18"/>
      <c r="X462" s="18"/>
      <c r="Y462" s="18"/>
    </row>
    <row r="463" spans="20:25" ht="15">
      <c r="T463" s="18"/>
      <c r="U463" s="18"/>
      <c r="V463" s="18"/>
      <c r="W463" s="18"/>
      <c r="X463" s="18"/>
      <c r="Y463" s="18"/>
    </row>
    <row r="464" spans="20:25" ht="15">
      <c r="T464" s="18"/>
      <c r="U464" s="18"/>
      <c r="V464" s="18"/>
      <c r="W464" s="18"/>
      <c r="X464" s="18"/>
      <c r="Y464" s="18"/>
    </row>
    <row r="465" spans="20:25" ht="15">
      <c r="T465" s="18"/>
      <c r="U465" s="18"/>
      <c r="V465" s="18"/>
      <c r="W465" s="18"/>
      <c r="X465" s="18"/>
      <c r="Y465" s="18"/>
    </row>
    <row r="466" spans="20:25" ht="15">
      <c r="T466" s="18"/>
      <c r="U466" s="18"/>
      <c r="V466" s="18"/>
      <c r="W466" s="18"/>
      <c r="X466" s="18"/>
      <c r="Y466" s="18"/>
    </row>
    <row r="467" spans="20:25" ht="15">
      <c r="T467" s="18"/>
      <c r="U467" s="18"/>
      <c r="V467" s="18"/>
      <c r="W467" s="18"/>
      <c r="X467" s="18"/>
      <c r="Y467" s="18"/>
    </row>
    <row r="468" spans="20:25" ht="15">
      <c r="T468" s="18"/>
      <c r="U468" s="18"/>
      <c r="V468" s="18"/>
      <c r="W468" s="18"/>
      <c r="X468" s="18"/>
      <c r="Y468" s="18"/>
    </row>
    <row r="469" spans="20:25" ht="15">
      <c r="T469" s="18"/>
      <c r="U469" s="18"/>
      <c r="V469" s="18"/>
      <c r="W469" s="18"/>
      <c r="X469" s="18"/>
      <c r="Y469" s="18"/>
    </row>
    <row r="470" spans="20:25" ht="15">
      <c r="T470" s="18"/>
      <c r="U470" s="18"/>
      <c r="V470" s="18"/>
      <c r="W470" s="18"/>
      <c r="X470" s="18"/>
      <c r="Y470" s="18"/>
    </row>
    <row r="471" spans="20:25" ht="15">
      <c r="T471" s="18"/>
      <c r="U471" s="18"/>
      <c r="V471" s="18"/>
      <c r="W471" s="18"/>
      <c r="X471" s="18"/>
      <c r="Y471" s="18"/>
    </row>
    <row r="472" spans="20:25" ht="15">
      <c r="T472" s="18"/>
      <c r="U472" s="18"/>
      <c r="V472" s="18"/>
      <c r="W472" s="18"/>
      <c r="X472" s="18"/>
      <c r="Y472" s="18"/>
    </row>
    <row r="473" spans="20:25" ht="15">
      <c r="T473" s="18"/>
      <c r="U473" s="18"/>
      <c r="V473" s="18"/>
      <c r="W473" s="18"/>
      <c r="X473" s="18"/>
      <c r="Y473" s="18"/>
    </row>
    <row r="474" spans="20:25" ht="15">
      <c r="T474" s="18"/>
      <c r="U474" s="18"/>
      <c r="V474" s="18"/>
      <c r="W474" s="18"/>
      <c r="X474" s="18"/>
      <c r="Y474" s="18"/>
    </row>
    <row r="475" spans="20:25" ht="15">
      <c r="T475" s="18"/>
      <c r="U475" s="18"/>
      <c r="V475" s="18"/>
      <c r="W475" s="18"/>
      <c r="X475" s="18"/>
      <c r="Y475" s="18"/>
    </row>
    <row r="476" spans="20:25" ht="15">
      <c r="T476" s="18"/>
      <c r="U476" s="18"/>
      <c r="V476" s="18"/>
      <c r="W476" s="18"/>
      <c r="X476" s="18"/>
      <c r="Y476" s="18"/>
    </row>
    <row r="477" spans="20:25" ht="15">
      <c r="T477" s="18"/>
      <c r="U477" s="18"/>
      <c r="V477" s="18"/>
      <c r="W477" s="18"/>
      <c r="X477" s="18"/>
      <c r="Y477" s="18"/>
    </row>
    <row r="478" spans="20:25" ht="15">
      <c r="T478" s="18"/>
      <c r="U478" s="18"/>
      <c r="V478" s="18"/>
      <c r="W478" s="18"/>
      <c r="X478" s="18"/>
      <c r="Y478" s="18"/>
    </row>
    <row r="479" spans="20:25" ht="15">
      <c r="T479" s="18"/>
      <c r="U479" s="18"/>
      <c r="V479" s="18"/>
      <c r="W479" s="18"/>
      <c r="X479" s="18"/>
      <c r="Y479" s="18"/>
    </row>
    <row r="480" spans="20:25" ht="15">
      <c r="T480" s="18"/>
      <c r="U480" s="18"/>
      <c r="V480" s="18"/>
      <c r="W480" s="18"/>
      <c r="X480" s="18"/>
      <c r="Y480" s="18"/>
    </row>
    <row r="481" spans="20:25" ht="15">
      <c r="T481" s="18"/>
      <c r="U481" s="18"/>
      <c r="V481" s="18"/>
      <c r="W481" s="18"/>
      <c r="X481" s="18"/>
      <c r="Y481" s="18"/>
    </row>
    <row r="482" spans="20:25" ht="15">
      <c r="T482" s="18"/>
      <c r="U482" s="18"/>
      <c r="V482" s="18"/>
      <c r="W482" s="18"/>
      <c r="X482" s="18"/>
      <c r="Y482" s="18"/>
    </row>
    <row r="483" spans="20:25" ht="15">
      <c r="T483" s="18"/>
      <c r="U483" s="18"/>
      <c r="V483" s="18"/>
      <c r="W483" s="18"/>
      <c r="X483" s="18"/>
      <c r="Y483" s="18"/>
    </row>
    <row r="484" spans="20:25" ht="15">
      <c r="T484" s="18"/>
      <c r="U484" s="18"/>
      <c r="V484" s="18"/>
      <c r="W484" s="18"/>
      <c r="X484" s="18"/>
      <c r="Y484" s="18"/>
    </row>
    <row r="485" spans="20:25" ht="15">
      <c r="T485" s="18"/>
      <c r="U485" s="18"/>
      <c r="V485" s="18"/>
      <c r="W485" s="18"/>
      <c r="X485" s="18"/>
      <c r="Y485" s="18"/>
    </row>
    <row r="486" spans="20:25" ht="15">
      <c r="T486" s="18"/>
      <c r="U486" s="18"/>
      <c r="V486" s="18"/>
      <c r="W486" s="18"/>
      <c r="X486" s="18"/>
      <c r="Y486" s="18"/>
    </row>
    <row r="487" spans="20:25" ht="15">
      <c r="T487" s="18"/>
      <c r="U487" s="18"/>
      <c r="V487" s="18"/>
      <c r="W487" s="18"/>
      <c r="X487" s="18"/>
      <c r="Y487" s="18"/>
    </row>
    <row r="488" spans="20:25" ht="15">
      <c r="T488" s="18"/>
      <c r="U488" s="18"/>
      <c r="V488" s="18"/>
      <c r="W488" s="18"/>
      <c r="X488" s="18"/>
      <c r="Y488" s="18"/>
    </row>
    <row r="489" spans="20:25" ht="15">
      <c r="T489" s="18"/>
      <c r="U489" s="18"/>
      <c r="V489" s="18"/>
      <c r="W489" s="18"/>
      <c r="X489" s="18"/>
      <c r="Y489" s="18"/>
    </row>
    <row r="490" spans="20:25" ht="15">
      <c r="T490" s="18"/>
      <c r="U490" s="18"/>
      <c r="V490" s="18"/>
      <c r="W490" s="18"/>
      <c r="X490" s="18"/>
      <c r="Y490" s="18"/>
    </row>
    <row r="491" spans="20:25" ht="15">
      <c r="T491" s="18"/>
      <c r="U491" s="18"/>
      <c r="V491" s="18"/>
      <c r="W491" s="18"/>
      <c r="X491" s="18"/>
      <c r="Y491" s="18"/>
    </row>
    <row r="492" spans="20:25" ht="15">
      <c r="T492" s="18"/>
      <c r="U492" s="18"/>
      <c r="V492" s="18"/>
      <c r="W492" s="18"/>
      <c r="X492" s="18"/>
      <c r="Y492" s="18"/>
    </row>
    <row r="493" spans="20:25" ht="15">
      <c r="T493" s="18"/>
      <c r="U493" s="18"/>
      <c r="V493" s="18"/>
      <c r="W493" s="18"/>
      <c r="X493" s="18"/>
      <c r="Y493" s="18"/>
    </row>
    <row r="494" spans="20:25" ht="15">
      <c r="T494" s="18"/>
      <c r="U494" s="18"/>
      <c r="V494" s="18"/>
      <c r="W494" s="18"/>
      <c r="X494" s="18"/>
      <c r="Y494" s="18"/>
    </row>
    <row r="495" spans="20:25" ht="15">
      <c r="T495" s="18"/>
      <c r="U495" s="18"/>
      <c r="V495" s="18"/>
      <c r="W495" s="18"/>
      <c r="X495" s="18"/>
      <c r="Y495" s="18"/>
    </row>
    <row r="496" spans="20:25" ht="15">
      <c r="T496" s="18"/>
      <c r="U496" s="18"/>
      <c r="V496" s="18"/>
      <c r="W496" s="18"/>
      <c r="X496" s="18"/>
      <c r="Y496" s="18"/>
    </row>
    <row r="497" spans="20:25" ht="15">
      <c r="T497" s="18"/>
      <c r="U497" s="18"/>
      <c r="V497" s="18"/>
      <c r="W497" s="18"/>
      <c r="X497" s="18"/>
      <c r="Y497" s="18"/>
    </row>
    <row r="498" spans="20:25" ht="15">
      <c r="T498" s="18"/>
      <c r="U498" s="18"/>
      <c r="V498" s="18"/>
      <c r="W498" s="18"/>
      <c r="X498" s="18"/>
      <c r="Y498" s="18"/>
    </row>
    <row r="499" spans="20:25" ht="15">
      <c r="T499" s="18"/>
      <c r="U499" s="18"/>
      <c r="V499" s="18"/>
      <c r="W499" s="18"/>
      <c r="X499" s="18"/>
      <c r="Y499" s="18"/>
    </row>
    <row r="500" spans="20:25" ht="15">
      <c r="T500" s="18"/>
      <c r="U500" s="18"/>
      <c r="V500" s="18"/>
      <c r="W500" s="18"/>
      <c r="X500" s="18"/>
      <c r="Y500" s="18"/>
    </row>
    <row r="501" spans="20:25" ht="15">
      <c r="T501" s="18"/>
      <c r="U501" s="18"/>
      <c r="V501" s="18"/>
      <c r="W501" s="18"/>
      <c r="X501" s="18"/>
      <c r="Y501" s="18"/>
    </row>
    <row r="502" spans="20:25" ht="15">
      <c r="T502" s="18"/>
      <c r="U502" s="18"/>
      <c r="V502" s="18"/>
      <c r="W502" s="18"/>
      <c r="X502" s="18"/>
      <c r="Y502" s="18"/>
    </row>
    <row r="503" spans="20:25" ht="15">
      <c r="T503" s="18"/>
      <c r="U503" s="18"/>
      <c r="V503" s="18"/>
      <c r="W503" s="18"/>
      <c r="X503" s="18"/>
      <c r="Y503" s="18"/>
    </row>
    <row r="504" spans="20:25" ht="15">
      <c r="T504" s="18"/>
      <c r="U504" s="18"/>
      <c r="V504" s="18"/>
      <c r="W504" s="18"/>
      <c r="X504" s="18"/>
      <c r="Y504" s="18"/>
    </row>
  </sheetData>
  <mergeCells count="27">
    <mergeCell ref="A28:A29"/>
    <mergeCell ref="A19:A20"/>
    <mergeCell ref="A21:A27"/>
    <mergeCell ref="H9:H10"/>
    <mergeCell ref="A12:A15"/>
    <mergeCell ref="A16:A18"/>
    <mergeCell ref="D9:D10"/>
    <mergeCell ref="A2:R2"/>
    <mergeCell ref="A3:R3"/>
    <mergeCell ref="A4:R4"/>
    <mergeCell ref="C7:C10"/>
    <mergeCell ref="B7:B10"/>
    <mergeCell ref="A7:A10"/>
    <mergeCell ref="D8:G8"/>
    <mergeCell ref="M9:O9"/>
    <mergeCell ref="P9:P10"/>
    <mergeCell ref="P8:T8"/>
    <mergeCell ref="D7:X7"/>
    <mergeCell ref="H8:K8"/>
    <mergeCell ref="E9:G9"/>
    <mergeCell ref="I9:K9"/>
    <mergeCell ref="L8:O8"/>
    <mergeCell ref="L9:L10"/>
    <mergeCell ref="U8:X8"/>
    <mergeCell ref="U9:U10"/>
    <mergeCell ref="V9:X9"/>
    <mergeCell ref="Q9:T9"/>
  </mergeCells>
  <printOptions/>
  <pageMargins left="0.984251968503937" right="0.5905511811023623" top="1.15" bottom="0.5905511811023623" header="0.5118110236220472" footer="0.5118110236220472"/>
  <pageSetup fitToHeight="2" horizontalDpi="300" verticalDpi="300" orientation="landscape" paperSize="9" scale="44" r:id="rId1"/>
  <headerFooter alignWithMargins="0">
    <oddHeader>&amp;R&amp;10&amp;P</oddHeader>
  </headerFooter>
  <rowBreaks count="2" manualBreakCount="2">
    <brk id="20" max="23" man="1"/>
    <brk id="4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Ирина Баркова</cp:lastModifiedBy>
  <cp:lastPrinted>2012-05-17T13:36:34Z</cp:lastPrinted>
  <dcterms:created xsi:type="dcterms:W3CDTF">2007-09-15T15:36:40Z</dcterms:created>
  <dcterms:modified xsi:type="dcterms:W3CDTF">2012-05-17T13:36:40Z</dcterms:modified>
  <cp:category/>
  <cp:version/>
  <cp:contentType/>
  <cp:contentStatus/>
</cp:coreProperties>
</file>