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86" windowWidth="1548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'Лист1'!$A$1:$J$1485</definedName>
  </definedNames>
  <calcPr fullCalcOnLoad="1"/>
</workbook>
</file>

<file path=xl/sharedStrings.xml><?xml version="1.0" encoding="utf-8"?>
<sst xmlns="http://schemas.openxmlformats.org/spreadsheetml/2006/main" count="2087" uniqueCount="505">
  <si>
    <t>державний</t>
  </si>
  <si>
    <t>бюджети міст і районів</t>
  </si>
  <si>
    <t>Проведення інформаційних компаній щодо популяризації роботи Клінік Дружніх до Молоді, в тому числі, активно використовувати можливості ЗМІ та соціальної реклами на обласному та місцевому рівні</t>
  </si>
  <si>
    <t>Здійснення моніторингу здорового способу життя</t>
  </si>
  <si>
    <t>Створення та розповсюдження соціальної реклами, зокрема,  з метою популяризації здорового способу життя</t>
  </si>
  <si>
    <t xml:space="preserve">Проведення акцій, різноманітних конкурсів, круглих столів  </t>
  </si>
  <si>
    <t>Забезпечення інформування молоді через засоби масової інформації про систему медико-соціальної реабілітації в реабілітаційних центрах та наркодиспансерах</t>
  </si>
  <si>
    <t>Донецький обласний молодіжний центр праці,  виконавчі органи міських рад та райдержадміністрації</t>
  </si>
  <si>
    <t>Управління у справах сім’ї та молоді облдержадміністрації, Донецький обласний молодіжний центр праці, обласний центр зайнятості, виконавчі органи міських рад та райдержадміністрації</t>
  </si>
  <si>
    <t>Управління у справах сім’ї та молоді, департамент освіти і науки облдержадміністрації, Донецький обласний молодіжний центр праці , виконавчі органи міських рад та райдержадміністрації</t>
  </si>
  <si>
    <t>Проведення міжнародного фестивалю фортепіанного мистецтва «Піано – форум»</t>
  </si>
  <si>
    <t>Проведення Відкритої Донецької Ліги КВК</t>
  </si>
  <si>
    <t>Проведення автопробігу серед молодих інвалідів</t>
  </si>
  <si>
    <t>Проведення Обласного конкурсу проектів програм, розроблених громадськими організаціями</t>
  </si>
  <si>
    <t>Проведення школи громадської активності</t>
  </si>
  <si>
    <t>Проведення акції «Здай кров, урятуй життя»</t>
  </si>
  <si>
    <t>Проведення конференції «Молодь Донеччини – майбутнє Донбасу»</t>
  </si>
  <si>
    <t>Проведення науково – практичної конференції «Розвиток молодіжного робітничого руху Донеччини»</t>
  </si>
  <si>
    <t>Проведення досліджень про уподобання, схильності і можливості учнів для подальшого вибору професії</t>
  </si>
  <si>
    <t>Сприяння проведенню міжнародної науково-методичної конференції "Проблеми та перспективи працевлаштування випускників вищих навчальних закладів"</t>
  </si>
  <si>
    <t xml:space="preserve">Проведення семінарів, тренінгів з питань працевлаштування, психологічної адаптації безробітної молоді на базі Донецького молодіжного центру праці </t>
  </si>
  <si>
    <t>Проект 4."Сприяння працевлаштуванню молоді у сільській місцевості "Розвиток  Молодіжних Центрів Зеленого Туризму «3елентур»"</t>
  </si>
  <si>
    <t>Проведення презентації проекта (розповсюдження інформації про проект в ЗМІ та мережі Інтернет, участь у брифінгах, прес-конференціях)</t>
  </si>
  <si>
    <t xml:space="preserve">Організація зайнятості представників молоді з сільських районів та випускників ВН3, які планують подальшу працю на селі в вільний від навчання час у програмах проекту «3елентур»
</t>
  </si>
  <si>
    <t>Забезпечення діяльності комунальної установи "Донецький обласний центр ресоціалізації наркозалежної молоді"</t>
  </si>
  <si>
    <t xml:space="preserve">Управління у справах сім'ї та молоді облдержадміністрації, Донецький обласний центр  соціальних служб для сім'ї, дітей та молоді  </t>
  </si>
  <si>
    <t>Сприяння проведенню відкритого байк-рок-фестивалю у м. Димитров</t>
  </si>
  <si>
    <t xml:space="preserve">Реалізація  пілотного міні-проекту «Сім'я за відповідальне батьківство»  </t>
  </si>
  <si>
    <t>Складання графіків обстежень вулиць населених пунктів щодо розміщення зовнішньої реклами, алкогольних напоїв та тютюнових виробів в торгівельних закладах (мегамаркетах, супермаркетах тощо)</t>
  </si>
  <si>
    <t>Підтримати проведення регіонального етапу Всеукраїнського чемпіонату комп’ютерних талантів «Золотий Байт»</t>
  </si>
  <si>
    <t>Реалізація міні-проекту «Волонтерський рух Донеччини»</t>
  </si>
  <si>
    <t>Сприяння діяльності комуналmного закладу "Донецький обласний центр соціально-психологічної реабілітації дітей та молоді з функціональними обмеженнями"</t>
  </si>
  <si>
    <t>Утвердження патріотизму, духовності, моралі та формування загальнолюдських цінностей</t>
  </si>
  <si>
    <t>Проект 13.  "Ми діти твої, Україно!"</t>
  </si>
  <si>
    <t>Управління у справах сім’ї та молоді, управління освіти і науки, головне управління взаємодії з громадскісьтю та у справах національностей і релігій облдержадміністрації, виконавчі органи міських рад та райдержадміністрації</t>
  </si>
  <si>
    <t xml:space="preserve">Проведення міжрегіональної військово-патріотичної гри «Майбутній воїн» за участю сільської молоді України та Росії (Новоазовський район) </t>
  </si>
  <si>
    <t>Проект 14.  "Розвиток дитячо–молодіжного руху в Донецькій області у 2013-2017 роках"</t>
  </si>
  <si>
    <t>Управління у справах сім'ї та молоді, департамент освіти і науки облдержадміністрації КПНЗ "Донецький обласний дитячо-молодіжний центр", виконавчі органи міських рад, райдержадміністрації</t>
  </si>
  <si>
    <t>Управління у справах сім'ї та молоді облдержадміністрації, виконавчі органи міських рад, райдержадміністрації</t>
  </si>
  <si>
    <t>Управління у справах сім'ї та молоді облдержадміністрації, КПНЗ "Донецький обласний дитячо-молодіжний центр", виконавчі органи міських рад, райдержадміністрації</t>
  </si>
  <si>
    <t>Управління у справах сім’ї та молоді облдержадміністрації, Донецький національний університет економіки та торгівлі ім. М.Туган – Барановського,  рада ректорів вищих навчальних закладів Донецької області,  вищі навчальні заклади</t>
  </si>
  <si>
    <t>Висвітлення в пресі та на телебаченні досягнень серед багатодітних сімей області</t>
  </si>
  <si>
    <t>Реалізація проекту  з питань профілактики туберкульозу в місцях позбавлення волі і соціального супроводу звільнених хворих спільно з міжнародною громадською організацією «Лікарі без кордонів»</t>
  </si>
  <si>
    <t xml:space="preserve">Управління у справах сім'ї та молоді облдержадміністрації, обласний  центр соціальних служб для сім'ї,  дітей та молоді,
виконавчі органи міських рад, райдержадміністрації,   
обласна клінічна психоневрологічна лікарня 
Медико-Психологічний  Центр
</t>
  </si>
  <si>
    <t>Забезпечення діяльності  обласного центру соціально-психологічної допомоги</t>
  </si>
  <si>
    <t>Координація діяльності місцевих органів архітектури і містобудування, проектно-дослідницьких та будівельних організацій з питань будівництва житла для молоді</t>
  </si>
  <si>
    <t xml:space="preserve">Здійснення контролю за процесом повернення коштів позичальниками та забезпечення ефективного реінвестування повернутих кредитних ресурсів   </t>
  </si>
  <si>
    <t>Включення  до програми підготовки, перепідготовки та підвищення кваліфікації працівників  місцевих органів виконавчої влади і посадових осіб місцевого самоврядування питання протидії торгiвлі людьми</t>
  </si>
  <si>
    <t xml:space="preserve">Управління у справах сім'ї та молоді облдержадміністрації, 
виконавчі органи міських рад,
громадські організації 
</t>
  </si>
  <si>
    <t>Управління у справах сім'ї та молоді,  управління освіти і науки облдержадміністрації,  обласний центр соціальних служб для сім'ї, дітей та молоді, виконавчі органи міських рад та райдержадміністрації</t>
  </si>
  <si>
    <t>Організація та проведення обласної відео-конференції «Подолання розповсюдження епідемії ВІЛ/СНІДу - справа кожного!», присвяченої Дню порозуміння з ВІЛ-позитивними людьми</t>
  </si>
  <si>
    <t>Управління у справах сім'ї та молоді облдержадміністрації,  виконавчі органи міських рад та райдержадміністрації</t>
  </si>
  <si>
    <t xml:space="preserve">Виконком Димитровської міської ради, управління у справах сім'ї та молоді облдержадміністрації </t>
  </si>
  <si>
    <t>Управління у справах сім'ї та молоді облдержадміністрації,
Донецька обласна організація Всеукраїнського союзу жінок-трудівниць «За майбутнє дітей України»</t>
  </si>
  <si>
    <t>Проект 16.  "Щаслива сім'я – основа подружнього життя"</t>
  </si>
  <si>
    <t>Управління у справах сім’ї та молоді облдержадміністрації, виконавчі органи міських рад та райдержадміністрації</t>
  </si>
  <si>
    <t xml:space="preserve">Управління у справах сім’ї та молоді облдержадміністрації, обласний центр зайнятості, виконавчі органи міських рад, райдержадміністрації
громадські організації (за згодою)
</t>
  </si>
  <si>
    <t>Управління у справах сім’ї та молоді облдержадміністрації, виконавчі органи міських рад, райдержадміністрації</t>
  </si>
  <si>
    <t>Проект 17.  "Соціальна підтримка багатодітних сімей"</t>
  </si>
  <si>
    <t xml:space="preserve">Управління у справах сім'ї та молоді облдержадміністрації, обласний  центр соціальних служб для сім'ї,  дітей та 
молоді, виконком Шахтарської міської  ради  
</t>
  </si>
  <si>
    <t>Управління у справах сім'ї та молоді облдержадміністрації,  обласний  центр соціальних служб для сім'ї,  дітей та молоді</t>
  </si>
  <si>
    <t xml:space="preserve">Управління у справах сім'ї та молоді облдержадміністрації,  обласний  центр соціальних служб для сім'ї,  дітей та молоді,
Комунальна установа «Донецький обласний центр соціально-психологічної допомоги»
</t>
  </si>
  <si>
    <t>Управління у справах сім'ї та молоді облдержадміністрації,  обласний  центр соціальних служб для сім'ї,  дітей та молоді,
виконавчі органи міських рад, райдержадміністрації</t>
  </si>
  <si>
    <t>Створення сприятливого середовища для забезпечення зайнятості молоді</t>
  </si>
  <si>
    <t>Управління у справах сім’ї та молоді облдержадміністрації, Донецький обласний центр зайнятості, Донецький обласний молодіжний центр праці,  Донецький Національний університет економіки і торгівлі              ім. М. Туган-Барановського</t>
  </si>
  <si>
    <t>Департамент освіти і науки, управління у справах сім’ї та молоді облдержадміністрації,  Донецький обласний молодіжний центр праці</t>
  </si>
  <si>
    <t>Управління у справах сім’ї та молоді, департамент освіти та науки  облдержадміністрації, Донецький обласний молодіжний центр праці</t>
  </si>
  <si>
    <t>Організація участі молодіжних трудових загонів області у Всеукраїнському фестивалі «Молодіжні трудові загони»</t>
  </si>
  <si>
    <t>Організація циклу тренінгів з працевлаштування молоді в вищих навчальних закладах Донецької області «Крок до успіху»</t>
  </si>
  <si>
    <t>Організація та проведення семінарів з вторинної зайнятості учнівської та студентської молоді у Донецькій області</t>
  </si>
  <si>
    <t>Управління у справах сім’ї та молоді  облдержадміністрації, Донецький обласний молодіжний центр праці, Донецький обласний центр соціальних служб для сім’ї, дітей та молоді, виконавчі органи міських рад та райдержадміністрації, Донецький обласний центр зайнятості</t>
  </si>
  <si>
    <t xml:space="preserve">Створення бази даних організацій і підприємств, що можуть працевлаштувати молодих людей, які пройшли курси навчання та стажування у проекті </t>
  </si>
  <si>
    <t>Створення сайту проекту «3елентур» як методичної, інформаційної та консалтингової бази з питань наявності та створення робочих місць на селі</t>
  </si>
  <si>
    <t>Проведення профорієнтаційних заходів серед молоді сільських районів та випускників ВН3, які планують подальшу працю на селі</t>
  </si>
  <si>
    <t>Проведення підбору учасників тренінгових програм серед соціально активної молоді визначених районів з метою надання їм початкових знань щодо організації власної справи у сфері зеленого туризму та створення громадського молодіжного центру</t>
  </si>
  <si>
    <t xml:space="preserve">Організація тренінгових занять для студентів вищих навчальних закладів </t>
  </si>
  <si>
    <t>Надання консультативних послуг учасникам проекту та  методичної підтримки на сторінках сайту</t>
  </si>
  <si>
    <t xml:space="preserve">Організація та проведення  інформаційно – просвітницької кампанії до Всесвітніх та Міжнародних днів боротьби:
• з туберкульозом
• тютюнопалінням
• наркоманією
• зі СНІДом
 </t>
  </si>
  <si>
    <t xml:space="preserve">Управління у справах сім’ї та молоді, департамент охорони  здоров’я,  департамент освіти і науки облдержадміністрації,
Донецький обласний центр соціальних служб для сім'ї, дітей та молоді, 
громадські організації (за згодою)  
</t>
  </si>
  <si>
    <t xml:space="preserve">Департамент охорони  здоров’я,  управління у справах сім’ї та молоді  облдержадміністрації
</t>
  </si>
  <si>
    <t xml:space="preserve">Управління у справах сім’ї та молоді  облдержадміністрації,
виконавчі органи міських рад та райдержадміністрації,
громадські організації (за згодою)  
</t>
  </si>
  <si>
    <t>Сприяти проведенню обласного конкурсу - фестивалю загонів "Юних Інспекторів Руху"</t>
  </si>
  <si>
    <t>Управління у справах сім’ї та молоді  облдержадміністрації, Костянтинівська міська громадська організація «Асоціація молоді                 м. Костянтинівки» (за згодою)</t>
  </si>
  <si>
    <t>Проведення відкритого конкурсу молодих вокалістів «Солов’їний ярмарок»           ім. А. Солов’яненка</t>
  </si>
  <si>
    <t>Управління  у справах сім'ї та молоді  облдержадміністрації, Донецька міська громадська організація «Кавун»</t>
  </si>
  <si>
    <t>Управління у справах сім’ї та молоді, громадські організації, виконавчі органи міських рад та райдержадміністрації, громадські організації (за згодою)</t>
  </si>
  <si>
    <t>Сприяння проведенню пластових та скаутських таборів</t>
  </si>
  <si>
    <t>Здійснення соціологічних досліджень</t>
  </si>
  <si>
    <t>Проведення заходів з відзначення 70-ї річниці визволення України від фашистських загарбників та     70-ї річниці Перемоги у Великій Вітчизняній війні 1941-1945 років</t>
  </si>
  <si>
    <t>Проведення регулярних зустрічей представників дитячих та молодіжних організацій з представниками місцевих органів виконавчої влади та органів місцевого самоврядування</t>
  </si>
  <si>
    <t>Управління у справах сім'ї та молоді, управління інформаційної політики та з питань преси облдержадміністрації, КПНЗ "Донецький обласний дитячо-молодіжний центр"</t>
  </si>
  <si>
    <t>Сприяння діяльності комунального позашкільного навчального закладу "Донецький обласний дитячо-молодіжний центр"</t>
  </si>
  <si>
    <t>Сприяння випуску студентських теле та радіо-передач, створення соціальних відеороликів щодо популяризації студентського руху Донеччини</t>
  </si>
  <si>
    <t xml:space="preserve">Розроблення та поширювання соціальної реклами щодо пропаганди цінностей сім’ї та 
її соціальної підтримки, проведення широкомасштабної інформаційної кампанії про популяризацію сімейного способу життя, формування національних родинних цінностей, з питань здорового способу життя та збереження репродуктивного здоров’я
</t>
  </si>
  <si>
    <t>Сприяння та удосконалення діяльності сімейних клубів за місцем проживання з метою утвердження цінностей української родини</t>
  </si>
  <si>
    <t>Управління у справах сім’ї
та молоді облдержадміністрації,  виконавчі органи міських рад,райдержадміністрації, громадські організації (за згодою)</t>
  </si>
  <si>
    <t xml:space="preserve">Управління у справах сім’ї
та молоді, департамент освіти і науки облдержадміністрації,  виконавчі органи міських
 рад, райдержадміністрації
громадські організації (за згодою)
</t>
  </si>
  <si>
    <t>Управління у справах  сім’ї та молоді, департамент соціального захисту населення облдержадміністрації, виконавчі органи міських рад, райдержадміністрації</t>
  </si>
  <si>
    <t>Управління у справах сім’ї та молоді, управління у справах фізичної культури та спорту, управління культури та туризму, департамент освіти і науки облдержадміністрації, виконавчі органи міських рад,райдержадміністрації
громадські організації (за згодою)</t>
  </si>
  <si>
    <t>Управління у справах сім’ї
та молоді, департамент  охорони здоров’я облдержадміністрації,
виконавчі органи міських рад,райдержадміністрації громадські організації (за згодою)</t>
  </si>
  <si>
    <t>Управління у справах сім’ї
та молоді, департамент охорони здоров’я облдержадміністрації, головне управління юстиції  у Донецькій області</t>
  </si>
  <si>
    <t>Управління у справах сім’ї
та молоді, департамент соціального захисту населення облдержадміністрації, обласний центр соціальних служб для сім’ї, дітей та молоді, виконавчі органи міських рад,райдержадміністрації
громадські організації (за згодою)</t>
  </si>
  <si>
    <t>Здійснення паспортизації багатодітних сімей та їх соціального супроводу</t>
  </si>
  <si>
    <t>Управління у справах  сім’ї та молоді облдержадміністрації, обласний центр соціальних служб для сім’ї, дітей та молоді, виконавчі органи міських рад,райдержадміністрації</t>
  </si>
  <si>
    <t xml:space="preserve">Забезпечення транспортним засобом багатодітних сімей, в яких виховуються 10 і більше дітей </t>
  </si>
  <si>
    <t>Створення при ДОЦСССДМ спеціалізованої служби «Школа практичної соціальної роботи»:
- стаціонарного відділення надання освітніх послуг  у       м. Донецьк;
- мобільного відділення надання освітніх послуг;  
- відділення дистанційного надання освітніх послуг;
- організації майстер-класів, творчих майстерень та   лабораторій</t>
  </si>
  <si>
    <t>Управління у справах сім’ї та молоді облдержадміністрації, обласний центр соціальних служб для сім’ї, дітей та молоді, виконавчі органи міських рад,райдержадміністрації</t>
  </si>
  <si>
    <t xml:space="preserve">Проведення тренінгів за «Програмою підготовки  кандидатів в опікуни, піклувальників, прийомних батьків та  батьків-вихователів» </t>
  </si>
  <si>
    <t xml:space="preserve">Проведення засідань обласної координаційно-методичної ради ДОЦСССДМ </t>
  </si>
  <si>
    <t>Управління у справах сім’ї та молоді облдержадміністрації, обласний центр соціальних служб для сім’ї, дітей та молоді, виконавчі органи міських рад, райдержадміністрації</t>
  </si>
  <si>
    <t>Проведення регіональних заходів соціальної спрямованості, направлених на  підтримку осіб, які перебувають у місцях позбавлення волі; осіб з числа дітей-сиріт та дітей, позбавлених батьківського піклування</t>
  </si>
  <si>
    <t>Впровадження спільно з ЮНІСЕФ експериментальних проектів: 
1) «Створення центру реабілітації для наркозалежних дітей та молоді» на базі благодійного фонду «Милість» 
(м. Донецьк);
2) «Нормативно-правові огляди по підліткам групи ризику і бар’єрам доступу до послуг, збір стратегічної інформації та розвиток аналітичної роботи стосовно ризиків, уразливості і факторів, що впливають на зміни в розповсюдженні та поширенні ВІЛ-інфекції та поведінкових практик серед підлітків груп  ризику»             (м. Маріуполь)</t>
  </si>
  <si>
    <t>Сприяти діяльності комунального закладу "Донецький обласний соціальний центр "Матері та дитини"</t>
  </si>
  <si>
    <t>Сприяти діяльності комунальному закладу "Донецький обласний соціальний гуртожиток для дітей-сиріт та дітей, позбавлених батьківського піклування"</t>
  </si>
  <si>
    <t>Проведення навчальних семінарів з питань впровадження корекційних програм для осіб, які вчинили насильство в сім'ї,   для  спеціалістів структурних підрозділів у справах сім'ї та молоді міських рад та райдержадміністрацій та спеціалістів центрів соціальних служб для сім'ї, дітей та молоді</t>
  </si>
  <si>
    <t xml:space="preserve">Управління у справах сім'ї та молоді облдержадміністрації,  обласний  центр соціальних служб для сім'ї,  дітей та молоді,
виконавчі органи міських рад, райдержадміністрації
</t>
  </si>
  <si>
    <t>Забезпечення проведення інформаційної кампанії щодо впровадження корекційної програми та інформаційно-просвітницької роботи через засоби масової інформації</t>
  </si>
  <si>
    <t xml:space="preserve">Управління у справах сім'ї та молоді облдержадміністрації,   Головне управління Міністерства  внутрішніх справ України в Донецькій   області, обласний центр  соціальних служб для сім'ї, дітей та молоді
</t>
  </si>
  <si>
    <t xml:space="preserve">Управління у справах сім'ї та молоді облдержадміністрації, громадські організації 
(за згодою), обласний центр  соціальних служб для сім'ї, дітей та молоді
</t>
  </si>
  <si>
    <t xml:space="preserve">Управління у справах сім'ї та молоді,  департамент 
освіти і науки  облдержадміністрації, 
виконавчі органи міських рад, райдержадміністрації, 
громадські організації 
(за згодою), обласний центр  соціальних служб для сім'ї, дітей та молоді  
</t>
  </si>
  <si>
    <t xml:space="preserve">Управління у справах сім'ї та молоді облдержадміністрації, обласний центр  соціальних служб для сім'ї, дітей та молоді  
</t>
  </si>
  <si>
    <t xml:space="preserve">Управління у справах сім'ї та молоді облдержадміністрації, обласний центр  соціальних служб для сім'ї, дітей та молоді,
виконавчі органи міських рад та райдержадміністрації 
</t>
  </si>
  <si>
    <t xml:space="preserve">Управління у справах сім'ї та молоді облдержадміністрації, виконавчі органи міських рад та райдержадміністрації,
громадські організації 
(за згодою)  </t>
  </si>
  <si>
    <t>Удосконалення системи взаємодії з  місцевими органами виконавчої влади та місцевого самоврядування з питань виділення окремим рядком в місцевих бюджетах коштів для надання молоді кредитів на будівництво (реконструкцію) і придбання житла, а також для програми часткової компенсації відсоткової ставки кредитів комерційних банків</t>
  </si>
  <si>
    <t>Проведення роботи щодо залучення коштів комерційних банків Донецької області за програмою здешевлення вартості іпотечних кредитів</t>
  </si>
  <si>
    <t xml:space="preserve">Управління у справах сім’ї та молоді облдержадміністрації, обласний центр соціальних служб для сім'ї дітей та молоді,
громадські організації (за згодою)
</t>
  </si>
  <si>
    <t xml:space="preserve">Управління у справах сім’ї та молоді облдержадміністрації, обласний центр соціальних служб для сім'ї дітей та молоді,
громадські організації (за згодою)
</t>
  </si>
  <si>
    <t>Управління у справах сім'ї та молоді, департамент освіти і науки  облдержадміністрації,   вищі навчальні заклади  І-IV  рівня  акредитації, громадські організації (за згодою)</t>
  </si>
  <si>
    <t>Управління у справах сім'ї та молоді, департамент освіти і науки  облдержадміністрації,  вищі навчальні заклади  І-IV  рівня  акредитації, громадські організації (за згодою)</t>
  </si>
  <si>
    <t xml:space="preserve">Проведення семінару - тренінгу для соціальних педагогів і практичних психологів закладів освіти в межах Всеукраїнської конференції </t>
  </si>
  <si>
    <t>Управління у справах сім'ї та молоді облдержадміністрації, виконавчі органи міських рад та райдержадміністрації,   громадські організації (за згодою)</t>
  </si>
  <si>
    <t>Включення до програм професійної підготовки та підвищення кваліфікації державних службовців та посадових осіб органів місцевого самоврядування навчальних модулів з основ гендерної рівності та гендерного інтегрування</t>
  </si>
  <si>
    <t xml:space="preserve">Управління у справах сім'ї та молоді облдержадміністрації,
обласний центр перепідготовки та підвищення кваліфікації працівників органів державної влади, органів місцевого самоврядування, державних підприємств, установ і організацій 
</t>
  </si>
  <si>
    <t>Проведення конкурсу наукових робіт з гендерної проблематики у вищих навчальних закладах ІІІ-IV рівня  акредитації</t>
  </si>
  <si>
    <t xml:space="preserve">Створення системи безперервного навчання фахівців, плануючих працювати в «Клініках дружніх до молоді»  
</t>
  </si>
  <si>
    <t xml:space="preserve">Департамент охорони  здоров’я, управління у справах сім’ї та молоді  облдержадміністрації,
громадські організації (за згодою)  
</t>
  </si>
  <si>
    <t xml:space="preserve">Управління у справах сім’ї та молоді, департамент охорони  здоров’я облдержадміністрації, обласний центр соціальних служб для сім'ї, дітей та молоді,
виконавчі органи міських рад та райдержадміністрації,
громадські організації (за згодою)  
</t>
  </si>
  <si>
    <t xml:space="preserve">Управління у справах сім’ї та молоді, департамент освіти і науки облдержадміністрації, обласний центр соціальних служб для сім'ї, дітей та молоді,
виконавчі органи міських рад та райдержадміністрації,
громадські організації (за згодою)  
</t>
  </si>
  <si>
    <t xml:space="preserve">Управління у справах сім’ї та молоді, служба у справах дітей, департамент освіти і науки, департамент охорони здоров'я  облдержадміністрації, обласний центр соціальних служб для сім'ї, дітей та молоді,
виконавчі органи міських рад та райдержадміністрації,
громадські організації (за згодою)  
</t>
  </si>
  <si>
    <t>Управління у справах сім’ї та молоді,  управління культури і туризму  облдержадміністрації, виконавчі органи міських рад та райдержадміністрації</t>
  </si>
  <si>
    <t xml:space="preserve">Донецький обласний центр соціальних служб для сім’ї, дітей та молоді,
обласна громадська організація «Феміда» (за згодою), виконавчі органи міських рад, райдержадміністрації
</t>
  </si>
  <si>
    <t>Розміщення стікерів у місцях реалізації алкоголю із зазначенням телефонів довіри для сповіщення контролюючих органів про випадки порушень щодо продажу алкогольної та тютюнової продукції</t>
  </si>
  <si>
    <t>Сприяти проведенню відкритого конкурсу української пісні, танцю, народної музики та образотворчого мистецтва імені Т. Г. Шевченка «Джерело талантів»</t>
  </si>
  <si>
    <t>Сприяти проведенню Музичного молодіжного фестивалю «OPEN AIR»</t>
  </si>
  <si>
    <t>Сприяти проведенню обласного фестивалю творчості сільської молоді «Золоте джерельце»</t>
  </si>
  <si>
    <t>Сприяти проведенню міжрегіонального телефестивалю «Зірки та зіроньки»</t>
  </si>
  <si>
    <t>Управління у справах сім’ї та молоді  облдержадміністрації,  виконавчі органи міських рад та райдержадміністрації</t>
  </si>
  <si>
    <t>Сприяти проведенню конкурсу творчості серед дітей спільно з бібліотекою для дітей та юнацтва</t>
  </si>
  <si>
    <t>Виконавчі органи міських рад та райдержадміністрації</t>
  </si>
  <si>
    <t>Управління у справах сім’ї та молоді облдержадміністрації, виконавчі органи міських рад та райдержадміністрації, громадські організації (за згодою)</t>
  </si>
  <si>
    <t>Реалізація мініпроекту «Дебатний рух Донеччини»</t>
  </si>
  <si>
    <t>Проведення мініпроекту "Майстерня громадської активності"</t>
  </si>
  <si>
    <t>Проведення регіональної науково-практичної конференції «Волонтерство в дії: тенденції та перспективи розвитку»</t>
  </si>
  <si>
    <t>Управління у справах сім’ї та молоді облдержадміністрації, Донецький обласний дитячо – молодіжний центр, виконавчі органи міських рад та райдержадміністрації</t>
  </si>
  <si>
    <t>Управління у справах сім’ї та молоді облдержадміністрації,  виконавчі органи міських рад та райдержадміністрації</t>
  </si>
  <si>
    <t>Управління у справах сім’ї та молоді облдержадміністрації, Донецький обласний дитячо – молодіжний центр,  виконавчі органи міських рад та райдержадміністрації</t>
  </si>
  <si>
    <t>Управління у справах сім’ї та молоді облдержадміністрації, обласний центр перепідготовки та підвищення кваліфікації працівників органів державної влади, органів місцевого самоврядування, державних підприємств установ і організацій, громадські організації (за згодою)</t>
  </si>
  <si>
    <t>Здійснення соціального супроводу та підтримки осіб, що постраждали від торгівлі людьми</t>
  </si>
  <si>
    <t xml:space="preserve">Обласний центр соціальних служб для сім’ї дітей та молоді, 
виконавчі органи міських рад, райдержадміністрації
</t>
  </si>
  <si>
    <t>Проект 22. "Поширення національного механізму перенаправлення для постраждалих від торгівлі людьми"</t>
  </si>
  <si>
    <t>Протидія торгівлі людьми</t>
  </si>
  <si>
    <t>Напрямок ІІІ. Гендерна політика</t>
  </si>
  <si>
    <t>Забезпечення гендерної рівності</t>
  </si>
  <si>
    <t>Проект 23. "Створення мережі гендерних ресурсних центрів"</t>
  </si>
  <si>
    <t>Управління у справах сім'ї та молоді,  виконавчі органи міських рад, райдержадміністрації</t>
  </si>
  <si>
    <t>Управління у справах сім'ї та молоді облдержадміністрації, громадські організації (за згодою)</t>
  </si>
  <si>
    <t>Управління у справах сім'ї та молоді облдержадміністрації, КПНЗ "Донецький обласний дитячо-молодіжний центр", Донецький обласний військовий комісаріат, виконавчі органи міських рад, райдержадміністрації</t>
  </si>
  <si>
    <t>Управління інформаційної політики та з питань преси облдержадміністрації, громадські організації</t>
  </si>
  <si>
    <t xml:space="preserve">Управління у справах сім’ї та молоді облдержадміністрації, обласний центр соціальних служб для сім’ї, дітей та молоді </t>
  </si>
  <si>
    <t>Управління у справах сім’ї та молоді облдержадміністрації, обласний центр соціальних служб для сім’ї, дітей та молоді, служба у справах дітей облдержадміністрації, виконавчі органи міських рад,райдержадміністрації</t>
  </si>
  <si>
    <t xml:space="preserve">Управління у справах сім’ї та молоді облдержадміністрації, обласний центр соціальних служб для сім’ї, дітей та молоді, департамент охорони здоров'я облдержадміністрації, Головне управління МВС України у Донецькій області </t>
  </si>
  <si>
    <t xml:space="preserve">Управління у справах сім'ї та молоді, департамент 
освіти і науки  
 облдержадміністрації 
</t>
  </si>
  <si>
    <t>Донецьке регіональне управління Фонду сприяння молодіжному житловому будівництву, управління у справах сім’ї та молоді облдержадміністрації, виконавчі органи міських рад, райдержадміністрацій</t>
  </si>
  <si>
    <t>Донецьке регіональне управління Фонду сприяння молодіжному житловому будівництву</t>
  </si>
  <si>
    <t>Донецьке регіональне управління Фонду сприяння молодіжному житловому будівництву, управління у справах сім’ї та молоді облдержадміністрації</t>
  </si>
  <si>
    <t xml:space="preserve">Управління у справах сім’ї
та молоді, департамент  освіти і науки, 
управління культури і  туризму, 
управління з питань фізичної 
 культури та спорту облдержадміністрації, 
виконавчі органи міських рад, райдержадміністрації, громадські організації
</t>
  </si>
  <si>
    <t>Проведення навчальних семінарів з питань забезпечення взаємодії правоохоронних органів та спеціалістів структурних підрозділів у справах сім'ї та молоді міських рад та райдержадміністрацій</t>
  </si>
  <si>
    <t>Проведення моніторингу  виконання Закону України «Про попередження насильства в сім’ї»</t>
  </si>
  <si>
    <t>Проведення соціологічних досліджень з проблем насильства в сім'ї за участю громадських організацій</t>
  </si>
  <si>
    <t>Управління у справах сім’ї та молоді облдержадміністрації, Обласний комітет профспілок  працівників освіти та науки (за згодою), Рада ректорів вищих навчальних закладів Донецької області,  Донецька асоціація студентських правозахисних організаторів (за згодою)</t>
  </si>
  <si>
    <t>Департамент освіти і науки  облдержадміністрації,  громадські організації (за згодою)</t>
  </si>
  <si>
    <t>Проведення тестування молодих людей на виявлення у них підприємницьких компетенцій</t>
  </si>
  <si>
    <t>№ з/п</t>
  </si>
  <si>
    <t>Захід</t>
  </si>
  <si>
    <t>Виконавець</t>
  </si>
  <si>
    <t>Джерела фінансування</t>
  </si>
  <si>
    <t>Прогнозний об´єм фінансування, тис. грн.</t>
  </si>
  <si>
    <t>Напрямок І. Молодіжна політика</t>
  </si>
  <si>
    <t>Разом</t>
  </si>
  <si>
    <t>державний бюджет</t>
  </si>
  <si>
    <t>обласний бюджет</t>
  </si>
  <si>
    <t>бюджети міст (районів)</t>
  </si>
  <si>
    <t>інші джерела</t>
  </si>
  <si>
    <t>Управління у справах сім’ї та молоді облдержадміністрації, Донецький обласний молодіжний центр праці, виконавчі органи міських рад та райдержадміністрації, громадські організації (за згодою)</t>
  </si>
  <si>
    <t>Управління у справах сім’ї та молоді облдержадміністрації, Донецький обласний центр зайнятості, Донецький обласний молодіжний центр праці,  виконавчі органи міських рад та райдержадміністрації, громадські організації (за згодою)</t>
  </si>
  <si>
    <t>Сприяння проведенню обласних змагань з мотоспорту у м. Димитров</t>
  </si>
  <si>
    <t>Забезпечення підвищення професійного рівня працівників місцевих органів виконавчої влади, які здійснюють повноваження в сфері торгівлі людьми</t>
  </si>
  <si>
    <t>Проведення дослідження  з проблем  розвитку гендеру серед громадських організацій</t>
  </si>
  <si>
    <t>Проведення анкетування щодо привабливості вибору окремих професій серед школярів</t>
  </si>
  <si>
    <t>Проведення ОМКП з метою надання методичної допомоги, здійснення супервізії на робочому місці та відвідування сімей СЖО з метою оцінки якості надання соціальних послуг</t>
  </si>
  <si>
    <t xml:space="preserve">Проведення дослідження  з вивчення  результатів впровадження корекційних програм </t>
  </si>
  <si>
    <t xml:space="preserve">Проведення 
курсів, тренінгів щодо започаткування власного   малого та середнього бізнесу 
</t>
  </si>
  <si>
    <t>Управління у справах сім’ї та молоді облдержадміністрації,  Донецький обласний молодіжний центр праці,  виконавчі органи міських рад та райдержадміністрації</t>
  </si>
  <si>
    <t>Проведення регіонального конкурсу бізнес – планів серед молоді</t>
  </si>
  <si>
    <t>Проведення семінарів, лекцій, тренінгів, круглих столів щодо можливостей організації самозайнятості молоді та початку підприємницької діяльності</t>
  </si>
  <si>
    <t>Проведення навчальних тренінгів, спрямованих на підвищення управлінських якостей та особистої ефективності молоді</t>
  </si>
  <si>
    <t>Проведення навчальних семінарів з бізнес-планування</t>
  </si>
  <si>
    <t>Надання інформаційно – консультативних послуг з питань організації та створення власної справи</t>
  </si>
  <si>
    <t>Проведення майстер-класів за участю провідних підприємців, представників контрольних та дозвільних служб</t>
  </si>
  <si>
    <t>Управління у справах сім’ї та молоді, управління освіти та науки  облдержадміністрації, Донецький обласний молодіжний центр праці</t>
  </si>
  <si>
    <t>Управління у справах сім’ї та молоді, управління освіти та науки  облдержадміністрації, Донецький обласний молодіжний центр праці,  Донецький обласний центр зайнятості</t>
  </si>
  <si>
    <t>Управління у справах сім’ї та молоді  облдержадміністрації, Донецький обласний молодіжний центр праці</t>
  </si>
  <si>
    <t>Донецький Національний університет економіки і торгівлі ім. М. Туган-Барановського, управління у справах сім’ї та молоді  облдержадміністрації</t>
  </si>
  <si>
    <t>Розглянути питання щодо створення обласного комунального закладу "Обласний молодіжний центр праці"</t>
  </si>
  <si>
    <t>Управління у справах сім’ї та молоді облдержадміністрації, Донецький обласний молодіжний центр праці, виконавчі органи міських рад  та райдержадміністрації</t>
  </si>
  <si>
    <t>Управління у справах сім’ї та молоді, департамент освіти і науки облдержадміністрації, Донецький обласний молодіжний центр праці, громадські організації (за згодою)</t>
  </si>
  <si>
    <t>Управління у справах сім’ї та молоді облдержадміністрації, Донецький обласний молодіжний центр праці, обласний центр зайнятості</t>
  </si>
  <si>
    <t>Проект 5.  "Молодь і суспільство: від соціальної ініціативи до соціального здоров'я"</t>
  </si>
  <si>
    <t>Пропаганда та формування здорового способу життя</t>
  </si>
  <si>
    <t>Організація та проведення семінарів з підготовки кадрів для роботи з підлітками та молоддю</t>
  </si>
  <si>
    <t>Управління у справах сім'ї та молоді облдержадміністрації,  обласний центр соціальних служб для сім’ї, дітей та молоді</t>
  </si>
  <si>
    <t>Сприяння  залученню учнівської молоді до участі у  громадських роботах</t>
  </si>
  <si>
    <t>Сприяння діяльності волонтерських, трудових молодіжних загонів, об’єднань старшокласників</t>
  </si>
  <si>
    <t>Проведення аналітично-методичних досліджень ринку праці Донецької області</t>
  </si>
  <si>
    <t>Створення мережі молодіжних центрів праці в містах та районах області</t>
  </si>
  <si>
    <t>Створення  молодіжного об’єднання зеленого туризму «3елентур»</t>
  </si>
  <si>
    <t>Проведення розробки тренінгів, підготовки та виготовлення методичних матеріалів</t>
  </si>
  <si>
    <t>Організація та проведення обласних семінарів для структурних підрозділів у справах сім'ї та молоді міських рад та райдержадміністрацій з питань формування здорового способу життя</t>
  </si>
  <si>
    <t>Сприяння створенню та трансляції на телеканалах телепередачі з профілактики негативних явищ у молодіжному середовищі «Життя варте того, щоб жити!»</t>
  </si>
  <si>
    <t xml:space="preserve">Управління у справах сім'ї та молоді облдержадміністрації, громадські організації (за згодою) </t>
  </si>
  <si>
    <t>Проект 6.  "Репродуктивне здоров’я молоді: позитивна дія"</t>
  </si>
  <si>
    <t>Управління у справах сім’ї та молоді,  департамент охорони  здоров’я,  департамент освіти і науки облдержадміністрації</t>
  </si>
  <si>
    <t xml:space="preserve">Управління у справах сім’ї та молоді,  департамент охорони  здоров’я,  департамент освіти і науки облдержадміністрації,
Донецький обласний центр соціальних служб для сім'ї, дітей та молоді,
громадські організації (за згодою)  
</t>
  </si>
  <si>
    <t>Проект 7.  "Відповідальність починається з мене"</t>
  </si>
  <si>
    <t>Управління у справах сім’ї та молоді облдержадміністрації, виконавчі органи міських рад та райдержадміністрацій</t>
  </si>
  <si>
    <t xml:space="preserve">Управління у справах сім’ї та молоді облдержадміністрації,
Донецький обласний центр соціальних служб для сім'ї, дітей та молоді  
</t>
  </si>
  <si>
    <t>Розроблення  брошури, методичних рекомендацій  щодо збереження репродуктивного здоров'я</t>
  </si>
  <si>
    <t xml:space="preserve">Розроблення алгоритмів  міжсекторальної взаємодії щодо роботи з підлітками групи ризику
</t>
  </si>
  <si>
    <t>Проведення спільних заходів проекту з місцевою владою та існуючими центрами праці, молодіжними громадськими організаціями з метою обговорення проблем зайнятості молоді на селі</t>
  </si>
  <si>
    <t>Управління у справах сім'ї та молоді облдержадміністрації, виконавчі органи міських рад та райдержадміністрації, обласний центр соціальних служб для сім’ї, дітей та молоді</t>
  </si>
  <si>
    <t>Проведення науково-практичної конференції «Молоде покоління 21 століття: актуальні проблеми соціально-психологічного здоров’я»</t>
  </si>
  <si>
    <t>Організація і проведення «круглих столів» з питань міжвідомчої взаємодії державних структур та громадських організацій по профілактиці негативних явищ на тему "планування роботи і методика проведення інформаційно-просвітницьких заходів профілактичного спрямування "</t>
  </si>
  <si>
    <t xml:space="preserve">Управління у справах сім'ї та молоді облдержадміністрації, обласний центр соціальних служб для сім'ї, дітей та молоді, виконавчі органи міських рад та райдержадміністрації, громадські організації  (за згодою) </t>
  </si>
  <si>
    <t>разом</t>
  </si>
  <si>
    <t>Інформування громадян через засоби масової інформації про виявлені факти реалізації підробленої і недоброякісної алкогольної продукції</t>
  </si>
  <si>
    <t>Розміщення біл-бордів, розповсюдження інших інформаційних матеріалів з попередженням про негативні наслідки вживання молоддю алкоголю, тютюнових виробів</t>
  </si>
  <si>
    <t>Проведення фестивалю аматорського кіно «Молодіжний кіноСвіт»</t>
  </si>
  <si>
    <t>Управління у справах сім’ї та молоді  облдержадміністрації,  Головне управління МВС України в Донецькій області, Донецька обласна організація Всеукраїнської спілки автомобілістів (за згодою)</t>
  </si>
  <si>
    <t>Управління у справах сім’ї та молоді  облдержадміністрації,  Добропільська райдержадміністрація</t>
  </si>
  <si>
    <t>Управління у справах сім’ї та молоді  облдержадміністрації,  Донецький обласний благодійний фонд «Зірки та зіроньки» (за згодою)</t>
  </si>
  <si>
    <t>Управління у справах сім’ї та молоді, управління культури і туризму облдержадміністрації, Обласна бібліотека для дітей та юнацтва</t>
  </si>
  <si>
    <t>Управління  у справах сім'ї та молоді  облдержадміністрації, Комп’ютерна академія «Шаг» (за згодою)</t>
  </si>
  <si>
    <t>Проект 9.  "Програма розвитку КВК в Донецькій області"</t>
  </si>
  <si>
    <t>Проект 10.  "Розвиток практик та інституцій неформальної освіти"</t>
  </si>
  <si>
    <t>Управління у справах сім’ї та молоді облдержадміністрації, громадські організації (за згодою)</t>
  </si>
  <si>
    <t>Управління у справах сім’ї та молоді  облдержадміністрації, громадська організація «Центр політологічних досліджень» (за згодою)</t>
  </si>
  <si>
    <t>Проведення форуму молоді Донбасу «Молодь без кордонів»</t>
  </si>
  <si>
    <t>Управління у справах сім’ї та молоді  облдержадміністрації</t>
  </si>
  <si>
    <t>Видання інформаційних збірників щодо розвитку громадської активності молоді, кращих практик неформальної освіти, методичних посібників</t>
  </si>
  <si>
    <t>Проведення міжнародного фестивалю гітарного мистецтва «Кришталеві струни»</t>
  </si>
  <si>
    <t xml:space="preserve">Управління у справах сім’ї та молоді  облдержадміністрації,
виконавчі органи міських рад та райдержадміністрації,
Донецький обласний центр соціальних служб для сім'ї, дітей та молоді,
громадські організації (за згодою)  
</t>
  </si>
  <si>
    <t>Управління у справах сім’ї та молоді,  виконавчі органи міських рад та райдержадміністрації</t>
  </si>
  <si>
    <t>Проведення обласних науково-практичних конференцій щодо стану репродуктивного здоров'я  за участю фахівців (медичних працівників, соціальної служби, психологів)</t>
  </si>
  <si>
    <t>Інформування учнів та студентів про протиалкогольну допомогу, що  надається державними установами охорони здоров'я</t>
  </si>
  <si>
    <t>Залучення громадських організацій до проведення рейдів із встановлення фактів порушення громадської дисципліни</t>
  </si>
  <si>
    <t xml:space="preserve">Управління у справах сім’ї та молоді облдержадміністрації,
виконавчі органи міських рад та райдержадміністрації
</t>
  </si>
  <si>
    <t xml:space="preserve">Управління у справах сім’ї та молоді облдержадміністрації,
Донецький обласний центр соціальних служб для сім'ї, дітей та молоді,
виконавчі органи міських рад та райдержадміністрації,
громадські організації (за згодою)  
</t>
  </si>
  <si>
    <t>Проведення форуму молодіжних громадських організацій «Завтра починається сьогодні!»</t>
  </si>
  <si>
    <t>Проведення спеціальних освітніх курсів,тренінгів, майстер – класів, конкурсів, культурно-масових освітніх заходів</t>
  </si>
  <si>
    <t>Проведення обласного відкритого наметового містечка «Чумацький шлях»</t>
  </si>
  <si>
    <t>Проведення обласного конкурсу патріотичної пісні «Нехай пам'ять говорить!»</t>
  </si>
  <si>
    <t>Проведення заходів, присвячених 200-річчю з Дня народження Т. Г. Шевченка</t>
  </si>
  <si>
    <t>Проведення заходів, присвячених 85-й річниці Донецької області</t>
  </si>
  <si>
    <t>Проведення урочистих заходів з нагоди відзначення Дня Соборності та Свободи України, Дня Незалежності України, Дня виводу військ з Афганістану</t>
  </si>
  <si>
    <t>Проведення обласного Фестивалю бойових єдиноборств</t>
  </si>
  <si>
    <t>Сприяння участі представників студентської молоді області у конкурсі на здобуття грантів Президента України для обдарованої та талановитої молоді</t>
  </si>
  <si>
    <t>Сприяння участі у Міжнародному форумі студентської молоді «Слов’янська співдружність»</t>
  </si>
  <si>
    <t>Проведення відкритого благодійного фестивалю дитячої молодіжної творчості для осіб з особливими потребами «Ми – молоді, ми – рівні»</t>
  </si>
  <si>
    <t>Проведення обласної військово-патріотичної акції «Мужність без кордонів» для молодих людей з обмеженими фізичними можливостями</t>
  </si>
  <si>
    <t xml:space="preserve">Управління у справах сім’ї та молоді облдержадміністрації, Донецький обласний дитячо-молодіжний центр, Донецький обласний центр соціальних служб для сім’ї, дітей та молоді,  обласна громадська організація «Феміда» (за згодою) </t>
  </si>
  <si>
    <t>Проект 12.  "Активна молодь – успішна громада"</t>
  </si>
  <si>
    <t>Управління у справах сім’ї та молоді, громадські організації</t>
  </si>
  <si>
    <t>Проведення систематичних виїзних консультацій з молодіжною громадськістю міст та районів</t>
  </si>
  <si>
    <t>Управління у справах сім’ї та молоді облдержадміністрації, Костянтинівська райдержадміністрація</t>
  </si>
  <si>
    <t>Створення телефону довіри з питань сімейної політики, правового та соціального захисту сімей</t>
  </si>
  <si>
    <t xml:space="preserve">Проведення роз’яснювальної роботи серед сімей з питань підприємництва та самозайнятості, організація та  здійснення 
просвітницьких заходів з основ підприємницької діяльності, сприяння розвитку підприємницької ініціативи сімей
</t>
  </si>
  <si>
    <t xml:space="preserve">Забезпечення розвитку системи центрів соціальних служб для сім'ї, дітей та  молоді  і мережі її спеціалізованих формувань та спеціалізованих закладів </t>
  </si>
  <si>
    <t>Проведення семінарів для працівників   міських та районних ЦСССДМ</t>
  </si>
  <si>
    <t>Проведення супервізійних нарад для спеціалістів з питань рекрутінгу створення та супроводу прийомних сімей, дитячих будинків сімейного типу та інших сімейних форм виховання</t>
  </si>
  <si>
    <t xml:space="preserve">Проведення тренінгів за  програмою підвищення виховного потенціалу прийомних батьків, батьків-вихователів </t>
  </si>
  <si>
    <t xml:space="preserve">Проведення інформаційно-просвітницької акції  соціальної профілактики безвідповідального батьківства, пропаганди здорового способу життя мультидисциплінарними командами обласного мобільного консультативного пункту (далі – ОМКП) </t>
  </si>
  <si>
    <t>Проведення мультидисциплінарних команд для надання методичної та практичної допомоги  працівникам   міських та районних ЦСССДМ з метою проведення супервізійних нарад для  фахівців соціальної роботи (далі - ФСР)</t>
  </si>
  <si>
    <t xml:space="preserve">Розроблення та розповсюдження інформаційно-просвітницьких матеріалів соціальної спрямованості </t>
  </si>
  <si>
    <t>Вивчення та розповсюдження досвіду роботи Шахтарського центру соціальних служб для сім'ї,  дітей та молоді  щодо впровадження корекційної програми для осіб, яки вчинили насильство в сім'ї</t>
  </si>
  <si>
    <t xml:space="preserve">Розробка технологій активізацій громади до роботи із протидії домашньому насильству </t>
  </si>
  <si>
    <t xml:space="preserve">Створення регіонального навчального центру з підготовки фахівців із проведення корекційних програм </t>
  </si>
  <si>
    <t xml:space="preserve">Підтримка центру, структур, що надають допомогу сім'ям, які опинилися у складних життєвих обставинах </t>
  </si>
  <si>
    <t xml:space="preserve">Забезпечення взаємодії з науково-дослідними, міжнародними та обласними громадськими організаціями та експертами у сфері протидії насильству в сім'ї </t>
  </si>
  <si>
    <t>Надання комплексної соціальної допомоги у вигляді здійснення соціального супроводу особи, яка вчинила насильство в сім'ї, та її членів</t>
  </si>
  <si>
    <t>Управління у справах сім'ї та молоді, 
управління інформаційної політики та з питань преси  облдержадміністрації,  обласний  центр соціальних служб для сім'ї,  дітей та молоді,
КУ«Донецький обласний центр соціально-психологічної допомоги»,
виконавчі органи міських рад, райдержадміністрації</t>
  </si>
  <si>
    <t>Проведення просвітницьких заходів по роз’ясненню неприпустимості насильства в сім’ї</t>
  </si>
  <si>
    <t>Надання підтримки програмам правової грамоти  в учбових закладах всіх рівнів 
акредитації</t>
  </si>
  <si>
    <t>Проведення акції «16 днів проти насильства»</t>
  </si>
  <si>
    <t>Видання брошури, листівки  «Стоп насильству»</t>
  </si>
  <si>
    <t>Управління у справах сім’ї
та молоді облдержадміністрації, громадські організації
(за згодою)</t>
  </si>
  <si>
    <t xml:space="preserve">Управління у справах сім’ї та молоді  облдержадміністрації, Донецький обласний центр соціальних служб для сім’ї, дітей та молоді
</t>
  </si>
  <si>
    <t>Сприяння підготовці методичних матеріалів щодо  впровадження корекційних програм</t>
  </si>
  <si>
    <t>Вдосконалення системи консалтингу з питань молодіжного житлового кредитування у містах і районах області</t>
  </si>
  <si>
    <t>Видання інформаційно-методичних матеріалів для консультантів програми</t>
  </si>
  <si>
    <t>Забезпечення освоєння коштів, виділених з державного, обласного та місцевих бюджетів, а також позабюджетних надходжень, призначених для молодіжного житлового кредитування</t>
  </si>
  <si>
    <t>Фінансове забезпечення проектів програми "Молодь і сім'я Донеччини. 2013 - 2017 роки"</t>
  </si>
  <si>
    <t>Управління у справах сім’ї та молоді облдержадміністрації, пластові громадські організації</t>
  </si>
  <si>
    <t>Управління у справах сім’ї та молоді облдержадміністрації, громадські організації за згодою</t>
  </si>
  <si>
    <t>Управління у справах сім’ї та молоді облдержадміністрації, Донецький обласний дитячо – молодіжний центр</t>
  </si>
  <si>
    <t>Проведення обласних конкурсів, засідань за круглим столом, семінарів, конференцій, форумів, фестивалів з утвердження патріотизму, духовності, моральності та формування загальнолюдських цінностей</t>
  </si>
  <si>
    <t>Управління у справах сім’ї та молоді, управління освіти і науки облдержадміністрації</t>
  </si>
  <si>
    <t>Управління у справах сім’ї та молоді, Донецька обласна організація воїнів - афганців</t>
  </si>
  <si>
    <t>Реалізація освітнього проекту «Заочна школа молодого журналіста"</t>
  </si>
  <si>
    <t>Проведення лекцій, семінарів, бесід із студентською молоддю щодо популяризації здорового способу життя</t>
  </si>
  <si>
    <t>Проведення обласного відкритого форуму студентської молоді</t>
  </si>
  <si>
    <t>Управління у справах сім’ї та молоді облдержадміністрації,  Донецька асоціація студентських правозахисних організаторів (за згодою)</t>
  </si>
  <si>
    <t>Проведення Інформаційно-просвітницької акції «Здоровим бути модно»</t>
  </si>
  <si>
    <t>Проведення Обласної молодіжної акції «Пам’ятаємо»</t>
  </si>
  <si>
    <t>Проведення Молодіжного фестивалю «Студентська весна»</t>
  </si>
  <si>
    <t xml:space="preserve">Управління у справах сім’ї та молоді облдержадміністрації, виконком Слов’янської міської ради </t>
  </si>
  <si>
    <t>Проведення Обласного фотоконкурсу серед студентської молоді «Донеччина очима студентів»</t>
  </si>
  <si>
    <t>Управління у справах сім’ї та молоді облдержадміністрації, громадські організації (за згодою), Донецький обласний дитячо-молодіжний центр</t>
  </si>
  <si>
    <t>Проведення Студентського міжвузівського фестивалю «Дебют першокурсника»</t>
  </si>
  <si>
    <t>Управління у справах сім’ї та молоді облдержадміністрації, Донецький державний університет управління</t>
  </si>
  <si>
    <t>Здійснення соціальних досліджень щодо проблем студентської молоді</t>
  </si>
  <si>
    <t xml:space="preserve">Управління у справах сім’ї та молоді облдержадміністрації,  Донецька асоціація студентських правозахисних організаторів (за згодою), вищі навчальні заклади </t>
  </si>
  <si>
    <t>Проведення Форуму лідерів студентських профспілкових організацій та органів студентського самоврядування</t>
  </si>
  <si>
    <t>Проведення Обласного фестивалю – конкурсу студентської творчості «Ми твої спадкоємці, Тарасе!»</t>
  </si>
  <si>
    <t>Управління у справах сім’ї та молоді  облдержадміністрації, Обласний комітет профспілок  працівників освіти та науки (за згодою), Рада ректорів вищих навчальних закладів Донецької області</t>
  </si>
  <si>
    <t>Напрямок ІІ. Сімейна політика</t>
  </si>
  <si>
    <t xml:space="preserve">Зміцнення інституту сім'ї </t>
  </si>
  <si>
    <t>Проект 15.  "Виховання студентства Донецької області «Молоді, вільні, цілеспрямовані»"</t>
  </si>
  <si>
    <t>Управління у справах сім’ї
та молоді облдержадміністрації,
обласний центр соціальних служб для сім’ї, дітей та молоді, виконавчі органи міських рад, райдержадміністрації,
громадські організації
(за згодою)</t>
  </si>
  <si>
    <t xml:space="preserve">Управління у справах сім’ї
та молоді облдержадміністрації,  виконавчі органи міських рад, райдержадміністрації, громадські організації 
(за згодою)
</t>
  </si>
  <si>
    <t>Департамент  освіти і науки, управління у справах сім’ї та молоді облдержадміністрації, Донецький обласний центр соціальних служб для сім’ї, дітей та молоді, Донецький обласний центр зайнятості, виконавчі органи міських рад, райдержадміністрації</t>
  </si>
  <si>
    <t xml:space="preserve">Донецький обласний центр зайнятості,   виконавчі органи міських рад,
райдержадміністрації
</t>
  </si>
  <si>
    <t>Проведення засідань обласної молодіжної ради</t>
  </si>
  <si>
    <t>Управління у справах сім’ї та молоді облдержадміністрації, Новоазовська райдержадміністрація</t>
  </si>
  <si>
    <t>Сприяння розвитку спадкоємності в колективах громадських організацій</t>
  </si>
  <si>
    <t>Проведення інформаційно-методичних семінарів для керівників громадських організацій</t>
  </si>
  <si>
    <t>Управління у справах сім’ї та молоді облдержадміністрації, виконавчі органи міських рад та райдержадміністрації, вищі навчальні заклади, Донецький обласний центр соціальних служб для сім’ї, дітей та молоді, громадські організації (за згодою)</t>
  </si>
  <si>
    <t>Управління у справах сім’ї та молоді облдержадміністрації, обласний центр соціальних служб для сім'ї, дітей та молоді, виконавчі органи міських рад та райдержадміністрації, громадські організації (за згодою)</t>
  </si>
  <si>
    <t>Управління у справах сім’ї та молоді облдержадміністрації КПНЗ "Донецький обласний дитячо-молодіжний центр", виконавчі органи міських рад, райдержадміністрації</t>
  </si>
  <si>
    <t>Управління у справах сім'ї та молоді облдержадміністрації, КПНЗ "Донецький обласний дитячо-молодіжний центр"</t>
  </si>
  <si>
    <t>Управління у справах сім'ї та молоді, департамент інноваційно-інвестиційного розвитку та зовнішніх відносин облдержадміністрації, КПНЗ "Донецький обласний дитячо-молодіжний центр"</t>
  </si>
  <si>
    <t xml:space="preserve">Обласний  центр соціальних служб для сім'ї,  дітей та молоді,
виконавчі органи міських рад, райдержадміністрації
</t>
  </si>
  <si>
    <t>Управління у справах сім'ї та молоді облдержадміністрації</t>
  </si>
  <si>
    <t>Проект 18.  "Соціальні послуги на благо сімей"</t>
  </si>
  <si>
    <t>Проект 19. "Впровадження корекційних програм для осіб, які вчиняють насильство в сім'ї"</t>
  </si>
  <si>
    <t>Проект 20. "Стоп насильству"</t>
  </si>
  <si>
    <t>Проект 21. "Розвиток молодіжного житлового кредитування"</t>
  </si>
  <si>
    <t>Донецьке регіональне управління Фонду сприяння молодіжному житловому будівництву, виконавчі органи міських рад, райдержадміністрації</t>
  </si>
  <si>
    <t>Донецьке регіональне управління Фонду сприяння молодіжному житловому будівництву, управління у справах сім’ї та молоді облдержадміністрації, виконавчі органи міських рад, райдержадміністрації</t>
  </si>
  <si>
    <t>Проведення навчальних семінарів, круглих столів, нарад з питань молодіжного житлового кредитування для заступників міських голів, голів райдержадміністрацій, працівників структурних підрозділів у справах сім'ї та молоді міських рад та райдержадміністрацій</t>
  </si>
  <si>
    <t>Активізація наповнення фонду сприяння молодіжному житловому будівництву коштами з різних джерел фінансування, що не суперечать чинному законодавству</t>
  </si>
  <si>
    <t>Забезпечення висвітлення ходу реалізації системних заходів щодо молодіжного житлового кредитування в засобах масової інформації</t>
  </si>
  <si>
    <t>Поширення інформації щодо безоплатної допомоги з професійної орієнтації Донецьким обласним молодіжним центром праці: розповсюдження інформаційних матеріалів в навчальних закладах області</t>
  </si>
  <si>
    <t>Розроблення та запровадження підпроектів «Сім'я - середа формування поведінкових порушень підлітків», «Психологічні (медико-соціальні) особливості роботи з молоддю групи ризику» щодо вдосконалення охорони репродуктивного здоров'я підлітків і молоді Донецького регіону</t>
  </si>
  <si>
    <t>Проведення конкурсу на кращий слоган та плакат, що популяризуватимуть дитячо-молодіжний громадський рух та заохочуватимуть дітей та молодь до участі у відповідних організаціях</t>
  </si>
  <si>
    <t>Розміщення плакатів та слоганів переможців конкурсу на рекламних площах області, в т.ч. у навчальних закладах, на транспорті</t>
  </si>
  <si>
    <t>Сприяння організаціям дитячо-молодіжного руху у проведенні ними заходів для дітей та молоді</t>
  </si>
  <si>
    <t>Забезпечення роботи неформального молодіжного клубу «Без галстуків»</t>
  </si>
  <si>
    <t>Проведення Відкритого обласного фестивалю дитячих громадських організацій</t>
  </si>
  <si>
    <t>Проведення інформаційно-методичних семінарів для керівників редакцій дитячих та молодіжних ЗМІ</t>
  </si>
  <si>
    <t>Здійснення навчання юних журналістів</t>
  </si>
  <si>
    <t>Проведення Відкритого фестивалю дитячих та молодіжних ЗМІ України в Донбасі «Жми на RECord!»</t>
  </si>
  <si>
    <t>Проведення Обласного фестивалю-конкурсу шкільних газет «Юнкоровская Маёвка»</t>
  </si>
  <si>
    <t>Організаційне забезпечення роботи координаційної ради з питань патріотичного виховання молоді облдержадміністрації</t>
  </si>
  <si>
    <t>Проведення щорічної Обласної військово-патріотичної гри «Майбутній воїн»</t>
  </si>
  <si>
    <t>Розробка та впровадження мікро-проектів з розвитку патріотизму в дитячо-молодіжному середовищі</t>
  </si>
  <si>
    <t>Організація обмінів делегаціями представників дитячо-молодіжного руху Донецької області з партнерськими організаціями Російської Федерації, інших країн</t>
  </si>
  <si>
    <t>Реалізація проекту «Медіа-дружба»</t>
  </si>
  <si>
    <t>Організація співпраці організацій дитячо-молодіжного руху Донецької області з дипломатичними представництвами країн, розташованими в регіоні</t>
  </si>
  <si>
    <t>Реалізація освітнього проекту «7 ВЕРШИН»</t>
  </si>
  <si>
    <t>Створення та забезпечення функціонування молодіжного інформаційного порталу Донецької області</t>
  </si>
  <si>
    <t>Створення інформаційних приводів для висвітлення розвитку дитячо-молодіжного руху у провідних ЗМІ</t>
  </si>
  <si>
    <t>Залучення операторів рекламного ринку до соціального рекламування організацій дитячо-молодіжного руху</t>
  </si>
  <si>
    <t>Видання навчальних посібників, методичних матеріалів з питань гендерної рівності</t>
  </si>
  <si>
    <t>Проведення комунікаційних кампаній,  спрямованих  на формування в суспільстві рівних прав та можливостей жінок і чоловіків</t>
  </si>
  <si>
    <t>Донецьке регіональне управління Фонду сприяння молодіжному житловому будівництву, обласне управління капітального будівництва</t>
  </si>
  <si>
    <t>Управління у справах сім’ї та молоді облдержадміністрації, обласний центр соціальних служб для сім’ї, дітей та молоді виконавчі органи міських рад, райдержадміністрації</t>
  </si>
  <si>
    <t>Виконком Димитровської міської ради, управління з питань фізичної культури та спорту, управління у справах сім'ї та молоді облдержадміністрації</t>
  </si>
  <si>
    <t>Управління у справах сім'ї та молоді облдержадміністрації,   громадські організації (за згодою)</t>
  </si>
  <si>
    <t>Проект 24. "Гендерний розвиток Донеччини"</t>
  </si>
  <si>
    <t xml:space="preserve">Управління у справах сім'ї та молоді, Департамент освіти і науки облдержадміністрації,
виконавчі органи міських рад, 
 громадські організації 
</t>
  </si>
  <si>
    <t>Управління у справах сім'ї та молоді, Департамент освіти і науки облдержадміністрації, 
виконавчі органи міських рад, 
громадські організації</t>
  </si>
  <si>
    <t>Управління у справах сім'ї та молоді, Департамент освіти і науки облдержадміністрації, громадські організації</t>
  </si>
  <si>
    <t xml:space="preserve">Управління у справах сім'ї та молоді облдержадміністрації </t>
  </si>
  <si>
    <t xml:space="preserve">Управління у справах сім'ї та молоді облдержадміністрації,
виконавчі органи міських рад, райдержадміністрації;
громадські організації (за згодою)
</t>
  </si>
  <si>
    <t xml:space="preserve">Управління у справах сім'ї та молоді облдержадміністрації,
громадські організації (за згодою)
</t>
  </si>
  <si>
    <t>Проведення зустрічей для учнів, студентів та незайнятої молоді з представниками, колективами підприємств області</t>
  </si>
  <si>
    <t>Проведення зустрічей з практикуючими бізнесменами на тему:  «Як створити свій власний бізнес»</t>
  </si>
  <si>
    <t>Організація екскурсій на промислові підприємства для учнів та студентів навчальних закладів області</t>
  </si>
  <si>
    <t>Створення серії відеороликів про найбільш актуальні професій на сучасному ринку праці та поширення їх серед загальноосвітніх шкіл області</t>
  </si>
  <si>
    <t>Проведення семінарів та профорієнтаційних ігр серед учнів, учасників молодіжних трудових загонів</t>
  </si>
  <si>
    <t>Організація регіональної ярмарки спеціальностей</t>
  </si>
  <si>
    <t>Сприяння діяльності Донецького обласного молодіжного центру праці</t>
  </si>
  <si>
    <t>Проведення роботи щодо участі молодіжних трудових загонів у реставрації та відновленні пам’яток історії та архітектури, меморіальних комплексів</t>
  </si>
  <si>
    <t xml:space="preserve">Управління у справах сім’ї та молоді облдержадміністрації, громадські організації (за згодою) </t>
  </si>
  <si>
    <t>Проведення обласного конкурсу проектів програм, розроблених громадськими організаціями</t>
  </si>
  <si>
    <t>Проведення виїзних Днів відкритих дверей ДОМЦП з метою інформування молоді області щодо послуг центру та працевлаштування</t>
  </si>
  <si>
    <t>Проведення круглих столів на тему: “Моє перше робоче місце та проблеми працевлаштування випускників вищих навчальних закладів”</t>
  </si>
  <si>
    <t>Проведення Регіонального туру Всеукраїнської акції «Молодіжні трудові загони»,  організація роботи таборів праці та відпочинку в Донецькій області та АР Крим в рамках  Всеукраїнської акції «Молодіжні трудові загони»</t>
  </si>
  <si>
    <t>Управління у справах сім’ї та молоді облдержадміністрації, Донецький обласний молодіжний центр праці,  виконавчі органи міських рад та райдержадміністрації,  громадські організації (за згодою)</t>
  </si>
  <si>
    <t>Управління у справах сім’ї та молоді облдержадміністрації, Донецький обласний молодіжний центр праці,   виконавчі органи міських рад та райдержадміністрації, громадські організації (за згодою)</t>
  </si>
  <si>
    <t>Управління у справах сім’ї та молоді, департамент освіти і науки облдержадміністрації, Донецький обласний молодіжний центр праці,  виконавчі органи міських рад та райдержадміністрації</t>
  </si>
  <si>
    <t>Управління у справах сім’ї та молоді,  департамент регіонального розвитку, залучення інвестицій і зовнішньоекономічних відносин  облдержадміністрації, Донецький обласний молодіжний центр праці, виконавчі органи міських рад та райдержадміністрації,  громадські організації (за згодою)</t>
  </si>
  <si>
    <t>Управління у справах сім’ї та молоді облдержадміністрації, Донецький обласний молодіжний центр праці, виконавчі органи міських рад та райдержадміністрації</t>
  </si>
  <si>
    <t>Всього</t>
  </si>
  <si>
    <t>Проект 2. «Молодь Донеччини на шляху до майбутньої професії»</t>
  </si>
  <si>
    <t>Проект 1. "Розвиток самозайнятості та підприємницької діяльності молоді"</t>
  </si>
  <si>
    <t>Управління у справах сім’ї та молоді,  департамент освіти і науки облдержадміністрації, Донецький обласний молодіжний центр праці,  виконавчі органи міських рад та райдержадміністрації</t>
  </si>
  <si>
    <t>Управління у справах сім’ї та молоді,  департамент освіти і науки  облдержадміністрації, Донецький обласний молодіжний центр праці,  виконавчі органи міських рад та райдержадміністрації</t>
  </si>
  <si>
    <t>Управління у справах сім’ї та молоді облдержадміністрації, Донецький обласний молодіжний центр праці</t>
  </si>
  <si>
    <t xml:space="preserve">Управління у справах сім’ї та молоді,  департамент освіти і науки  облдержадміністрації, Донецький обласний молодіжний центр праці,  виконавчі органи міських рад та райдержадміністрації </t>
  </si>
  <si>
    <t>Департамент освіти і науки,управління у справах сім’ї та молоді облдержадміністрації, Донецький обласний центр зайнятості, Донецький обласний молодіжний центр праці</t>
  </si>
  <si>
    <t>Сприяння формуванню продуктивних зв'язків громади з молодими підприємцями та фахівцями сільськогосподарських професій</t>
  </si>
  <si>
    <t>Проведення Регіонального туру  Всеукраїнського фестивалю-конкурсу «Молодь обирає здоров’я»</t>
  </si>
  <si>
    <t>Проведення круглих столів, конференцій, форуму на тему "Вибір молоді - здоров'я"</t>
  </si>
  <si>
    <t>Розроблення спільного наказу  Департаменту охорони здоров’я, освіти і науки, управління у справах сім'ї та молоді, фізичної культури  та спорту облдержадміністрації щодо забезпечення порядку взаємодії закладів, залучених до надання послуг «дружніх до молоді»</t>
  </si>
  <si>
    <t xml:space="preserve">Управління у справах сім'ї та молоді облдержадміністрації, обласний центр соціальних служб для сім’ї, дітей та молоді , громадські організації (за згодою) </t>
  </si>
  <si>
    <t>Проведення Фестивалю-виставки реабілітаційних центрів «Не будь байдужим!»</t>
  </si>
  <si>
    <t>Управління у справах сім'ї та молоді облдержадміністрації, обласний центр соціальних служб для сім'ї, дітей та молоді, громадські організації  (за згодою)</t>
  </si>
  <si>
    <t>Організація і проведення семінарів-практикумів для директорів та працівників реабілітаційних центрів</t>
  </si>
  <si>
    <t>Управління у справах сім'ї та молоді облдержадміністрації,  обласний центр соціальних служб для сім'ї, дітей та молоді,  громадські організації  (за згодою)</t>
  </si>
  <si>
    <t>Проведення «круглих столів», конференцій, форумів для забезпечення ефективної співпраці органів державної влади та центрів реабілітації щодо формування здорового способу життя</t>
  </si>
  <si>
    <t>Проведення творчого конкурсу щодо створення соціальної реклами здорового способу життя «Все в твоїх руках!»</t>
  </si>
  <si>
    <t>Управління у справах сім'ї та молоді облдержадміністрації,  обласний центр соціальних служб для сім'ї, дітей та молоді</t>
  </si>
  <si>
    <t xml:space="preserve">Управління у справах сім'ї та молоді, управління освіти і науки облдержадміністрації,  обласний центр соціальних служб для сім'ї, дітей та молоді  </t>
  </si>
  <si>
    <t xml:space="preserve">Управління у справах сім'ї та молоді облдержадміністрації, обласний центр соціальних служб для сім'ї, дітей та молоді , громадські організації (за згодою) </t>
  </si>
  <si>
    <t>Підтримати  проведення фестивалю-конкурсу сучасного музичного мистецтва «Donbass Modern Music Art»</t>
  </si>
  <si>
    <t xml:space="preserve">Проведення відкритого конкурсу молодих піаністів на батьківщині С.Прокоф’єва  </t>
  </si>
  <si>
    <t>Проведення Донецького молодіжного фестивалю джазової музики</t>
  </si>
  <si>
    <t>Проведення обласного фестивалю-конкурсу молодих виконавців української пісні «Зоряні весни»</t>
  </si>
  <si>
    <t>Проведення обласного свята танцю «Різнобарвний віхор»</t>
  </si>
  <si>
    <t>Надання фінансової підтримки учасникам Всеукраїнських та міжнародних фестивалів, конкурсів та форумів</t>
  </si>
  <si>
    <t>Виділення путівок до МДЦ «Артек» та «Молода гвардія» для переможців Всеукраїнських та міжнародних фестивалів, конкурсів та олімпіад</t>
  </si>
  <si>
    <t>Проведення районних, міських конкурсів для обдарованої та талановитої молоді</t>
  </si>
  <si>
    <t>Проведення обласного рок-фестивалю – конкурсу «Я маю власну думку»</t>
  </si>
  <si>
    <t>Проведення обласного відкритого фестивалю – конкурсу циркового мистецтва «Золотий мак»</t>
  </si>
  <si>
    <t>Проведення творчого пленеру студентів Донецького художнього училища «Донеччина – очима молоді»</t>
  </si>
  <si>
    <t>Проведення обласного конкурсу молодих талантів «Престиж Донбасу»</t>
  </si>
  <si>
    <t>Проведення відкритого конкурсу на краще виконання творів для солістів з оркестром «Надія. Гордість. Майбутнє»</t>
  </si>
  <si>
    <t>Створення умов для інтелектуального самовдосконалення молоді, творчого розвитку особистості</t>
  </si>
  <si>
    <t>Проект 8.  "Мистецтво молодих"</t>
  </si>
  <si>
    <t>Проведення форуму творчої та обдарованої молоді «ART-Ukraine»</t>
  </si>
  <si>
    <t>Управління у справах сім’ї та молоді облдержадміністрації</t>
  </si>
  <si>
    <t>Управління у справах сім’ї та молоді  облдержадміністрації, громадські організації (за згодою)</t>
  </si>
  <si>
    <t>Управління культури і туризму, управління у справах сім’ї та молоді  облдержадміністрації, Шахтарський кінотехнікум, Шахтарська міська рада</t>
  </si>
  <si>
    <t>Підтримати проведення Байк-рок фестивалю «Rock – простір»</t>
  </si>
  <si>
    <t>Управління у справах сім’ї та молоді  облдержадміністрації, Донецьке обласне відділення Національної Всеукраїнської музичної спілки (за згодою)</t>
  </si>
  <si>
    <t>Управління культури і туризму облдержадміністрації</t>
  </si>
  <si>
    <t>Управління у справах сім’ї та молоді  облдержадміністрації, відділ у справах сім'ї, молоді та спорту Старобешівської райдержадміністрації</t>
  </si>
  <si>
    <t>Проведення свята для сімей до Дня матері,   Міжнародного дня сім’ї, Міжнародного жіночого дня, Міжнародного дня захисту дітей</t>
  </si>
  <si>
    <t xml:space="preserve"> Здійснення заходів
щодо присвоєння багатодітним жінкам почесного звання України „Мати-героїня”  
</t>
  </si>
  <si>
    <t>Забезпечення виготовлення буклетів, плакатів  сімейних газет, журналів із досягненнями мешканців області</t>
  </si>
  <si>
    <t>Організація та проведення обласного конкурсу «Молода сім’я року»</t>
  </si>
  <si>
    <t xml:space="preserve">Розроблення курсу лекцій  та бесід з тематики «Основи подружнього життя»  </t>
  </si>
  <si>
    <t>Посилення роботи з медико-генетичного, психологічного та правового консультування молодих людей, які вступають до шлюбу</t>
  </si>
  <si>
    <t>Забезпечення інформування батьків та надання їм консультаційних послуг з метою набуття вмінь, знань і навичок з питань виховання дітей, формування свідомого батьківства, а також з професійної орієнтації молоді</t>
  </si>
  <si>
    <t>Проведення  інформаційної кампанії щодо популяризації сімейного підприємництва, у тому числі в сільській місцевості, роз’яснення можливостей реалізації підприємницької ініціативи сімей у сфері побутових послуг, громадського харчування, організації фермерських господарств, зеленого туризму</t>
  </si>
  <si>
    <t xml:space="preserve">Проведення обласного етапу Всеукраїнського конкурсу-фестивалю «Таланти багатодітної родини» </t>
  </si>
  <si>
    <t>Проведення роботи щодо видачі посвідчень дітям та батькам з багатодітних сімей</t>
  </si>
  <si>
    <t xml:space="preserve">Сприяння відвідуванню дітьми із багатодітних сімей організованих занять у фізкультурно-спортивних секціях, фізкультурно-оздоровчих групах, гуртках 
у загальноосвітніх та позашкільних навчальних закладах
</t>
  </si>
  <si>
    <t>Управління у справах сім’ї та молоді   облдержадміністрації</t>
  </si>
  <si>
    <t>Проведення круглих столів щодо розвитку волонтерського, скаутського руху, активізації громадської активності робочої та сільської молоді</t>
  </si>
  <si>
    <t>Організація телепередач щодо популяризації волонтерського руху, співпраці з молодіжними громадськими організаціями</t>
  </si>
  <si>
    <t xml:space="preserve">Управління у справах сім’ї та молоді  облдержадміністрації, громадські організації (за згодою) </t>
  </si>
  <si>
    <t>Соціальна інтеграція молодих людей з обмеженими фізичними можливостями</t>
  </si>
  <si>
    <t>Проект 11.  "Життя без обмежень"</t>
  </si>
  <si>
    <t xml:space="preserve">Проведення семінарів для спеціалістів міськрайцентрів СССДМ на базі центрів соціально-психологічної реабілітації дітей та молоді з функціональними обмеженнями </t>
  </si>
  <si>
    <t>Проведення фестивалю творчості дітей інвалідів «Повір у себе»</t>
  </si>
  <si>
    <t>Департамент освіти та науки облдержадміністрації, Донецький обласний центр соціальних служб для сім’ї, дітей та молоді</t>
  </si>
  <si>
    <t xml:space="preserve">Проведення «методичних днів» на базі ДОЦСССДМ з питань  соціальної роботи з особами з функціональними обмеженнями  </t>
  </si>
  <si>
    <t>Донецький обласний центр соціальних служб для сім’ї, дітей та молоді</t>
  </si>
  <si>
    <t>Проведення профілактичних інтервенцій в сім’ях, які опинились в складних життєвих  обставинах  під час соціального супроводу</t>
  </si>
  <si>
    <t>Донецький обласний центр соціальних служб для сім’ї, дітей та молоді, виконавчі органи міських рад та райдержадміністрації</t>
  </si>
  <si>
    <t>Проведення семінару  щодо соціальної роботи з особами з функціональними обмеженнями  для спеціалістів, які здійснюють соціальний супровід сімей з проблемами інвалідності</t>
  </si>
  <si>
    <t>Проведення тренінгу для спеціалістів центрів соціально-психологічної реабілітації дітей та молоді</t>
  </si>
  <si>
    <t>Проведення відкритого конкурсу  краси дівчат на візках «Краса – без обмежень»</t>
  </si>
  <si>
    <t xml:space="preserve">Управління у справах сім’ї та молоді облдержадміністрації, Донецький обласний дитячо-молодіжний центр, Донецька обласна організація інвалідів (за згодою) </t>
  </si>
  <si>
    <t>Забезпечення контролю за ефективним та цільовим використанням коштів, передбачених на житлове кредитування молоді</t>
  </si>
  <si>
    <t>Координація роботи в області щодо молодіжного житлового кредитування</t>
  </si>
  <si>
    <t>Здійснення аналізу роботи щодо реалізації заходів молодіжного житлового кредитування в регіоні</t>
  </si>
  <si>
    <t>Вивчення та оцінювання в регіональному розрізі демографічної ситуації у співвіднесенні з можливими шляхами її покращення засобами молодіжної житлової політики.</t>
  </si>
  <si>
    <t>Забезпечення діяльності обласної ради з питань сім'ї, ґендерної рівності, демографічного розвитку та протидії торгівлі людьми</t>
  </si>
  <si>
    <t>Розповсюдження соціальної реклами, буклетів  та плакатів з питань протидії торгівлі людьми</t>
  </si>
  <si>
    <t>Розроблення спеціалізованої програми  підтримки осіб, які постраждали від торгівлі людьми</t>
  </si>
  <si>
    <t xml:space="preserve">Проведення роботи  щодо  відкриття 6 гендерних ресурсних центрів в містах та районах  області
</t>
  </si>
  <si>
    <t xml:space="preserve">Проведення семінару - тренінгу для педагогів-кураторів студентських груп вищих навчальних закладів з питань запобігання нерівності в міжособистісних стосунках </t>
  </si>
  <si>
    <t>Проведення семінарів -тренінгів для майбутніх та молодих сімейних студентських пар з питань гендеру в сім'ї</t>
  </si>
  <si>
    <t>Проведення конкурсу учнівських та студентських науково-дослідних робіт за гендерною проблематикою"</t>
  </si>
  <si>
    <t xml:space="preserve">Проведення семінару-тренінгу "Впровадження методики соціально -психологічного тренінгу "Розвиток гендерної емпатії школярів" </t>
  </si>
  <si>
    <t>Забезпечення проведення семінарів для спеціалістів, які займаються питаннями забезпечення рівних прав та можливостей жінок і чоловіків</t>
  </si>
  <si>
    <t>Проведення науково- практичних конференцій з гендерної проблематики</t>
  </si>
  <si>
    <t>Проведення регіонального конкурсу «Жінка Донбасу»</t>
  </si>
  <si>
    <t>Проведення моніторингу програми у частині забезпечення   прав та можливостей жінок і чоловіків</t>
  </si>
  <si>
    <t>Проект 3. «Зменшення рівня безробіття серед молоді у Донецькому регіоні»</t>
  </si>
  <si>
    <t>Управління у справах сім’ї та молоді  облдержадміністрації, Донецький обласний молодіжний центр праці,  виконавчі органи міських рад та райдержадміністрації</t>
  </si>
  <si>
    <t>Управління у справах сім’ї та молоді  облдержадміністрації, Донецький обласний молодіжний центр праці, Донецький обласний центр соціальних служб для сім’ї, дітей та молоді, виконавчі органи міських рад та райдержадміністрації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</si>
</sst>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/>
      <protection/>
    </xf>
    <xf numFmtId="164" fontId="2" fillId="0" borderId="0" xfId="54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 wrapText="1"/>
      <protection/>
    </xf>
    <xf numFmtId="164" fontId="8" fillId="0" borderId="10" xfId="54" applyNumberFormat="1" applyFont="1" applyBorder="1" applyAlignment="1">
      <alignment horizontal="center" vertical="center"/>
      <protection/>
    </xf>
    <xf numFmtId="164" fontId="9" fillId="0" borderId="10" xfId="54" applyNumberFormat="1" applyFont="1" applyBorder="1" applyAlignment="1">
      <alignment horizontal="center" vertical="center"/>
      <protection/>
    </xf>
    <xf numFmtId="164" fontId="12" fillId="0" borderId="10" xfId="0" applyNumberFormat="1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/>
    </xf>
    <xf numFmtId="164" fontId="9" fillId="24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8" fillId="24" borderId="1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9" fillId="0" borderId="10" xfId="0" applyNumberFormat="1" applyFont="1" applyBorder="1" applyAlignment="1">
      <alignment horizontal="center" vertical="center" wrapText="1"/>
    </xf>
    <xf numFmtId="0" fontId="13" fillId="0" borderId="10" xfId="54" applyFont="1" applyBorder="1" applyAlignment="1">
      <alignment vertical="center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13" fillId="0" borderId="14" xfId="54" applyFont="1" applyBorder="1" applyAlignment="1">
      <alignment vertical="center"/>
      <protection/>
    </xf>
    <xf numFmtId="164" fontId="13" fillId="0" borderId="10" xfId="54" applyNumberFormat="1" applyFont="1" applyBorder="1" applyAlignment="1">
      <alignment vertical="center"/>
      <protection/>
    </xf>
    <xf numFmtId="0" fontId="0" fillId="0" borderId="15" xfId="0" applyBorder="1" applyAlignment="1">
      <alignment/>
    </xf>
    <xf numFmtId="164" fontId="8" fillId="0" borderId="16" xfId="54" applyNumberFormat="1" applyFont="1" applyBorder="1" applyAlignment="1">
      <alignment horizontal="center" vertical="center"/>
      <protection/>
    </xf>
    <xf numFmtId="164" fontId="8" fillId="0" borderId="17" xfId="54" applyNumberFormat="1" applyFont="1" applyBorder="1" applyAlignment="1">
      <alignment horizontal="center" vertical="center"/>
      <protection/>
    </xf>
    <xf numFmtId="0" fontId="8" fillId="25" borderId="10" xfId="54" applyFont="1" applyFill="1" applyBorder="1" applyAlignment="1">
      <alignment horizontal="center" vertical="center" wrapText="1"/>
      <protection/>
    </xf>
    <xf numFmtId="0" fontId="0" fillId="25" borderId="10" xfId="0" applyFill="1" applyBorder="1" applyAlignment="1">
      <alignment/>
    </xf>
    <xf numFmtId="0" fontId="33" fillId="25" borderId="10" xfId="0" applyFont="1" applyFill="1" applyBorder="1" applyAlignment="1">
      <alignment/>
    </xf>
    <xf numFmtId="164" fontId="8" fillId="25" borderId="10" xfId="54" applyNumberFormat="1" applyFont="1" applyFill="1" applyBorder="1" applyAlignment="1">
      <alignment horizontal="center" vertical="center"/>
      <protection/>
    </xf>
    <xf numFmtId="0" fontId="8" fillId="25" borderId="12" xfId="54" applyFont="1" applyFill="1" applyBorder="1" applyAlignment="1">
      <alignment horizontal="center" vertical="center" wrapText="1"/>
      <protection/>
    </xf>
    <xf numFmtId="0" fontId="0" fillId="25" borderId="13" xfId="0" applyFill="1" applyBorder="1" applyAlignment="1">
      <alignment/>
    </xf>
    <xf numFmtId="0" fontId="33" fillId="25" borderId="15" xfId="0" applyFont="1" applyFill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64" fontId="8" fillId="0" borderId="10" xfId="54" applyNumberFormat="1" applyFont="1" applyFill="1" applyBorder="1" applyAlignment="1">
      <alignment horizontal="center" vertical="center"/>
      <protection/>
    </xf>
    <xf numFmtId="0" fontId="34" fillId="25" borderId="10" xfId="0" applyFont="1" applyFill="1" applyBorder="1" applyAlignment="1">
      <alignment/>
    </xf>
    <xf numFmtId="0" fontId="35" fillId="25" borderId="10" xfId="0" applyFont="1" applyFill="1" applyBorder="1" applyAlignment="1">
      <alignment/>
    </xf>
    <xf numFmtId="0" fontId="34" fillId="25" borderId="13" xfId="0" applyFont="1" applyFill="1" applyBorder="1" applyAlignment="1">
      <alignment/>
    </xf>
    <xf numFmtId="0" fontId="35" fillId="25" borderId="15" xfId="0" applyFont="1" applyFill="1" applyBorder="1" applyAlignment="1">
      <alignment/>
    </xf>
    <xf numFmtId="0" fontId="13" fillId="0" borderId="10" xfId="54" applyFont="1" applyBorder="1" applyAlignment="1">
      <alignment vertical="center" wrapText="1"/>
      <protection/>
    </xf>
    <xf numFmtId="0" fontId="12" fillId="0" borderId="12" xfId="0" applyFont="1" applyBorder="1" applyAlignment="1">
      <alignment horizontal="center" vertical="center"/>
    </xf>
    <xf numFmtId="0" fontId="9" fillId="24" borderId="10" xfId="54" applyFont="1" applyFill="1" applyBorder="1" applyAlignment="1">
      <alignment horizontal="left" vertical="top"/>
      <protection/>
    </xf>
    <xf numFmtId="0" fontId="4" fillId="0" borderId="18" xfId="54" applyFont="1" applyBorder="1" applyAlignment="1">
      <alignment vertical="center"/>
      <protection/>
    </xf>
    <xf numFmtId="0" fontId="13" fillId="0" borderId="10" xfId="54" applyFont="1" applyBorder="1" applyAlignment="1">
      <alignment vertical="center"/>
      <protection/>
    </xf>
    <xf numFmtId="0" fontId="9" fillId="0" borderId="10" xfId="54" applyFont="1" applyBorder="1" applyAlignment="1">
      <alignment horizontal="left" vertical="top" wrapText="1"/>
      <protection/>
    </xf>
    <xf numFmtId="0" fontId="9" fillId="0" borderId="10" xfId="54" applyFont="1" applyBorder="1" applyAlignment="1">
      <alignment horizontal="left" vertical="top"/>
      <protection/>
    </xf>
    <xf numFmtId="0" fontId="9" fillId="0" borderId="14" xfId="54" applyFont="1" applyBorder="1" applyAlignment="1">
      <alignment horizontal="left" vertical="top" wrapText="1"/>
      <protection/>
    </xf>
    <xf numFmtId="0" fontId="9" fillId="0" borderId="19" xfId="54" applyFont="1" applyBorder="1" applyAlignment="1">
      <alignment horizontal="left" vertical="top"/>
      <protection/>
    </xf>
    <xf numFmtId="0" fontId="9" fillId="0" borderId="11" xfId="54" applyFont="1" applyBorder="1" applyAlignment="1">
      <alignment horizontal="left" vertical="top"/>
      <protection/>
    </xf>
    <xf numFmtId="0" fontId="9" fillId="24" borderId="10" xfId="54" applyFont="1" applyFill="1" applyBorder="1" applyAlignment="1">
      <alignment horizontal="left" vertical="top" wrapText="1"/>
      <protection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8" fillId="0" borderId="12" xfId="54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12" xfId="54" applyFont="1" applyBorder="1" applyAlignment="1">
      <alignment vertical="center"/>
      <protection/>
    </xf>
    <xf numFmtId="0" fontId="4" fillId="0" borderId="13" xfId="54" applyFont="1" applyBorder="1" applyAlignment="1">
      <alignment vertical="center"/>
      <protection/>
    </xf>
    <xf numFmtId="0" fontId="9" fillId="0" borderId="19" xfId="54" applyFont="1" applyBorder="1" applyAlignment="1">
      <alignment horizontal="left" vertical="top" wrapText="1"/>
      <protection/>
    </xf>
    <xf numFmtId="0" fontId="9" fillId="0" borderId="11" xfId="54" applyFont="1" applyBorder="1" applyAlignment="1">
      <alignment horizontal="left" vertical="top" wrapText="1"/>
      <protection/>
    </xf>
    <xf numFmtId="0" fontId="9" fillId="24" borderId="14" xfId="54" applyFont="1" applyFill="1" applyBorder="1" applyAlignment="1">
      <alignment horizontal="left" vertical="top" wrapText="1"/>
      <protection/>
    </xf>
    <xf numFmtId="0" fontId="9" fillId="24" borderId="19" xfId="54" applyFont="1" applyFill="1" applyBorder="1" applyAlignment="1">
      <alignment horizontal="left" vertical="top" wrapText="1"/>
      <protection/>
    </xf>
    <xf numFmtId="0" fontId="9" fillId="24" borderId="11" xfId="54" applyFont="1" applyFill="1" applyBorder="1" applyAlignment="1">
      <alignment horizontal="left" vertical="top" wrapText="1"/>
      <protection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3" fillId="24" borderId="10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19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9" fillId="0" borderId="14" xfId="54" applyFont="1" applyBorder="1" applyAlignment="1">
      <alignment horizontal="left" vertical="top"/>
      <protection/>
    </xf>
    <xf numFmtId="164" fontId="9" fillId="0" borderId="14" xfId="0" applyNumberFormat="1" applyFont="1" applyFill="1" applyBorder="1" applyAlignment="1">
      <alignment horizontal="left" vertical="top" wrapText="1"/>
    </xf>
    <xf numFmtId="164" fontId="9" fillId="0" borderId="19" xfId="0" applyNumberFormat="1" applyFont="1" applyFill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horizontal="left" vertical="top" wrapText="1"/>
    </xf>
    <xf numFmtId="0" fontId="8" fillId="0" borderId="13" xfId="54" applyFont="1" applyBorder="1" applyAlignment="1">
      <alignment horizontal="center" vertical="center"/>
      <protection/>
    </xf>
    <xf numFmtId="0" fontId="8" fillId="0" borderId="18" xfId="54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9" fillId="24" borderId="19" xfId="54" applyFont="1" applyFill="1" applyBorder="1" applyAlignment="1">
      <alignment horizontal="left" vertical="top"/>
      <protection/>
    </xf>
    <xf numFmtId="0" fontId="9" fillId="24" borderId="11" xfId="54" applyFont="1" applyFill="1" applyBorder="1" applyAlignment="1">
      <alignment horizontal="left" vertical="top"/>
      <protection/>
    </xf>
    <xf numFmtId="0" fontId="9" fillId="24" borderId="14" xfId="54" applyFont="1" applyFill="1" applyBorder="1" applyAlignment="1">
      <alignment horizontal="left" vertical="top"/>
      <protection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0" borderId="20" xfId="54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wrapText="1"/>
      <protection/>
    </xf>
    <xf numFmtId="0" fontId="7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0" fillId="0" borderId="19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0" fillId="0" borderId="14" xfId="0" applyFont="1" applyBorder="1" applyAlignment="1">
      <alignment horizontal="left" vertical="top" wrapText="1"/>
    </xf>
    <xf numFmtId="0" fontId="8" fillId="0" borderId="12" xfId="54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64" fontId="8" fillId="0" borderId="26" xfId="54" applyNumberFormat="1" applyFont="1" applyBorder="1" applyAlignment="1">
      <alignment horizontal="center" vertical="center"/>
      <protection/>
    </xf>
    <xf numFmtId="164" fontId="9" fillId="24" borderId="0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5.140625" style="0" customWidth="1"/>
    <col min="2" max="2" width="25.00390625" style="0" customWidth="1"/>
    <col min="3" max="3" width="18.57421875" style="0" customWidth="1"/>
    <col min="4" max="4" width="15.421875" style="0" customWidth="1"/>
    <col min="5" max="5" width="10.140625" style="0" customWidth="1"/>
    <col min="7" max="7" width="9.421875" style="0" customWidth="1"/>
    <col min="8" max="8" width="9.8515625" style="0" customWidth="1"/>
    <col min="9" max="9" width="10.00390625" style="0" customWidth="1"/>
    <col min="10" max="10" width="11.57421875" style="0" customWidth="1"/>
  </cols>
  <sheetData>
    <row r="1" spans="1:10" ht="24.75" customHeight="1">
      <c r="A1" s="94" t="s">
        <v>310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24.75" customHeight="1">
      <c r="A2" s="97"/>
      <c r="B2" s="98"/>
      <c r="C2" s="98"/>
      <c r="D2" s="98"/>
      <c r="E2" s="98"/>
      <c r="F2" s="98"/>
      <c r="G2" s="98"/>
      <c r="H2" s="98"/>
      <c r="I2" s="98"/>
      <c r="J2" s="99"/>
    </row>
    <row r="3" spans="1:10" ht="27.75" customHeight="1">
      <c r="A3" s="103" t="s">
        <v>182</v>
      </c>
      <c r="B3" s="102" t="s">
        <v>183</v>
      </c>
      <c r="C3" s="100" t="s">
        <v>184</v>
      </c>
      <c r="D3" s="100" t="s">
        <v>185</v>
      </c>
      <c r="E3" s="102" t="s">
        <v>186</v>
      </c>
      <c r="F3" s="102"/>
      <c r="G3" s="102"/>
      <c r="H3" s="102"/>
      <c r="I3" s="102"/>
      <c r="J3" s="101"/>
    </row>
    <row r="4" spans="1:10" ht="27.75" customHeight="1">
      <c r="A4" s="104"/>
      <c r="B4" s="101"/>
      <c r="C4" s="101"/>
      <c r="D4" s="101"/>
      <c r="E4" s="1">
        <v>2013</v>
      </c>
      <c r="F4" s="1">
        <v>2014</v>
      </c>
      <c r="G4" s="1">
        <v>2015</v>
      </c>
      <c r="H4" s="1">
        <v>2016</v>
      </c>
      <c r="I4" s="1">
        <v>2017</v>
      </c>
      <c r="J4" s="1" t="s">
        <v>413</v>
      </c>
    </row>
    <row r="5" spans="1:10" ht="27.75" customHeight="1">
      <c r="A5" s="61" t="s">
        <v>187</v>
      </c>
      <c r="B5" s="62"/>
      <c r="C5" s="62"/>
      <c r="D5" s="62"/>
      <c r="E5" s="62"/>
      <c r="F5" s="62"/>
      <c r="G5" s="62"/>
      <c r="H5" s="62"/>
      <c r="I5" s="62"/>
      <c r="J5" s="47"/>
    </row>
    <row r="6" spans="1:10" ht="27.75" customHeight="1">
      <c r="A6" s="48" t="s">
        <v>63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27.75" customHeight="1">
      <c r="A7" s="48" t="s">
        <v>415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27.75" customHeight="1">
      <c r="A8" s="17"/>
      <c r="B8" s="20"/>
      <c r="C8" s="17"/>
      <c r="D8" s="17" t="s">
        <v>243</v>
      </c>
      <c r="E8" s="21">
        <v>37744.2</v>
      </c>
      <c r="F8" s="21">
        <v>42010.5</v>
      </c>
      <c r="G8" s="21">
        <v>47170.9</v>
      </c>
      <c r="H8" s="21">
        <v>52780.1</v>
      </c>
      <c r="I8" s="21">
        <v>60520.4</v>
      </c>
      <c r="J8" s="21">
        <f>SUM(E8:I8)</f>
        <v>240226.1</v>
      </c>
    </row>
    <row r="9" spans="1:10" ht="27.75" customHeight="1">
      <c r="A9" s="17"/>
      <c r="B9" s="20"/>
      <c r="C9" s="17"/>
      <c r="D9" s="17" t="s">
        <v>0</v>
      </c>
      <c r="E9" s="21">
        <v>11575</v>
      </c>
      <c r="F9" s="21">
        <v>12725</v>
      </c>
      <c r="G9" s="21">
        <v>13990</v>
      </c>
      <c r="H9" s="21">
        <v>15381</v>
      </c>
      <c r="I9" s="21">
        <v>17677</v>
      </c>
      <c r="J9" s="21">
        <f>SUM(E9:I9)</f>
        <v>71348</v>
      </c>
    </row>
    <row r="10" spans="1:10" ht="27.75" customHeight="1">
      <c r="A10" s="17"/>
      <c r="B10" s="20"/>
      <c r="C10" s="17"/>
      <c r="D10" s="17" t="s">
        <v>190</v>
      </c>
      <c r="E10" s="21">
        <v>9894.4</v>
      </c>
      <c r="F10" s="21">
        <v>10309.2</v>
      </c>
      <c r="G10" s="21">
        <v>10986.1</v>
      </c>
      <c r="H10" s="21">
        <v>11457.3</v>
      </c>
      <c r="I10" s="21">
        <v>12165.1</v>
      </c>
      <c r="J10" s="21">
        <f>SUM(E10:I10)</f>
        <v>54812.1</v>
      </c>
    </row>
    <row r="11" spans="1:10" ht="27.75" customHeight="1">
      <c r="A11" s="17"/>
      <c r="B11" s="20"/>
      <c r="C11" s="44"/>
      <c r="D11" s="44" t="s">
        <v>1</v>
      </c>
      <c r="E11" s="21">
        <v>8570.5</v>
      </c>
      <c r="F11" s="21">
        <v>10234.5</v>
      </c>
      <c r="G11" s="21">
        <v>12255.5</v>
      </c>
      <c r="H11" s="21">
        <v>14640</v>
      </c>
      <c r="I11" s="21">
        <v>17511</v>
      </c>
      <c r="J11" s="21">
        <f>SUM(E11:I11)</f>
        <v>63211.5</v>
      </c>
    </row>
    <row r="12" spans="1:10" ht="27.75" customHeight="1">
      <c r="A12" s="17"/>
      <c r="B12" s="20"/>
      <c r="C12" s="17"/>
      <c r="D12" s="17" t="s">
        <v>192</v>
      </c>
      <c r="E12" s="21">
        <v>7704.3</v>
      </c>
      <c r="F12" s="21">
        <v>8741.8</v>
      </c>
      <c r="G12" s="21">
        <v>9939.3</v>
      </c>
      <c r="H12" s="21">
        <v>11301.8</v>
      </c>
      <c r="I12" s="21">
        <v>13167.3</v>
      </c>
      <c r="J12" s="21">
        <f>SUM(E12:I12)</f>
        <v>50854.5</v>
      </c>
    </row>
    <row r="13" spans="1:11" ht="27.75" customHeight="1">
      <c r="A13" s="50">
        <v>1</v>
      </c>
      <c r="B13" s="51" t="s">
        <v>201</v>
      </c>
      <c r="C13" s="54" t="s">
        <v>193</v>
      </c>
      <c r="D13" s="3" t="s">
        <v>188</v>
      </c>
      <c r="E13" s="4">
        <f>SUM(E14:E17)</f>
        <v>6</v>
      </c>
      <c r="F13" s="4">
        <f>SUM(F14:F17)</f>
        <v>6</v>
      </c>
      <c r="G13" s="4">
        <f>SUM(G14:G17)</f>
        <v>6</v>
      </c>
      <c r="H13" s="4">
        <f>SUM(H14:H17)</f>
        <v>6</v>
      </c>
      <c r="I13" s="4">
        <f>SUM(I14:I17)</f>
        <v>6</v>
      </c>
      <c r="J13" s="4">
        <f>SUM(E13:I13)</f>
        <v>30</v>
      </c>
      <c r="K13" s="14"/>
    </row>
    <row r="14" spans="1:10" ht="27.75" customHeight="1">
      <c r="A14" s="50"/>
      <c r="B14" s="52"/>
      <c r="C14" s="54"/>
      <c r="D14" s="3" t="s">
        <v>189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4">
        <f aca="true" t="shared" si="0" ref="J14:J67">SUM(E14:I14)</f>
        <v>0</v>
      </c>
    </row>
    <row r="15" spans="1:10" ht="27.75" customHeight="1">
      <c r="A15" s="50"/>
      <c r="B15" s="52"/>
      <c r="C15" s="54"/>
      <c r="D15" s="3" t="s">
        <v>190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  <c r="J15" s="4">
        <f t="shared" si="0"/>
        <v>15</v>
      </c>
    </row>
    <row r="16" spans="1:10" ht="27.75" customHeight="1">
      <c r="A16" s="50"/>
      <c r="B16" s="52"/>
      <c r="C16" s="54"/>
      <c r="D16" s="3" t="s">
        <v>191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4">
        <f t="shared" si="0"/>
        <v>0</v>
      </c>
    </row>
    <row r="17" spans="1:10" ht="27.75" customHeight="1">
      <c r="A17" s="50"/>
      <c r="B17" s="53"/>
      <c r="C17" s="54"/>
      <c r="D17" s="3" t="s">
        <v>192</v>
      </c>
      <c r="E17" s="5">
        <v>3</v>
      </c>
      <c r="F17" s="5">
        <v>3</v>
      </c>
      <c r="G17" s="5">
        <v>3</v>
      </c>
      <c r="H17" s="5">
        <v>3</v>
      </c>
      <c r="I17" s="5">
        <v>3</v>
      </c>
      <c r="J17" s="4">
        <f t="shared" si="0"/>
        <v>15</v>
      </c>
    </row>
    <row r="18" spans="1:10" ht="27.75" customHeight="1">
      <c r="A18" s="50">
        <v>2</v>
      </c>
      <c r="B18" s="51" t="s">
        <v>396</v>
      </c>
      <c r="C18" s="54" t="s">
        <v>202</v>
      </c>
      <c r="D18" s="3" t="s">
        <v>188</v>
      </c>
      <c r="E18" s="4">
        <f>SUM(E19:E22)</f>
        <v>6</v>
      </c>
      <c r="F18" s="4">
        <f>SUM(F19:F22)</f>
        <v>2</v>
      </c>
      <c r="G18" s="4">
        <f>SUM(G19:G22)</f>
        <v>2</v>
      </c>
      <c r="H18" s="4">
        <f>SUM(H19:H22)</f>
        <v>2</v>
      </c>
      <c r="I18" s="4">
        <f>SUM(I19:I22)</f>
        <v>2</v>
      </c>
      <c r="J18" s="4">
        <f t="shared" si="0"/>
        <v>14</v>
      </c>
    </row>
    <row r="19" spans="1:10" ht="27.75" customHeight="1">
      <c r="A19" s="50"/>
      <c r="B19" s="52"/>
      <c r="C19" s="54"/>
      <c r="D19" s="3" t="s">
        <v>189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4">
        <f t="shared" si="0"/>
        <v>0</v>
      </c>
    </row>
    <row r="20" spans="1:10" ht="27.75" customHeight="1">
      <c r="A20" s="50"/>
      <c r="B20" s="52"/>
      <c r="C20" s="54"/>
      <c r="D20" s="3" t="s">
        <v>190</v>
      </c>
      <c r="E20" s="5">
        <v>6</v>
      </c>
      <c r="F20" s="5">
        <v>2</v>
      </c>
      <c r="G20" s="5">
        <v>2</v>
      </c>
      <c r="H20" s="5">
        <v>2</v>
      </c>
      <c r="I20" s="5">
        <v>2</v>
      </c>
      <c r="J20" s="4">
        <f t="shared" si="0"/>
        <v>14</v>
      </c>
    </row>
    <row r="21" spans="1:10" ht="27.75" customHeight="1">
      <c r="A21" s="50"/>
      <c r="B21" s="52"/>
      <c r="C21" s="54"/>
      <c r="D21" s="3" t="s">
        <v>191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4">
        <f t="shared" si="0"/>
        <v>0</v>
      </c>
    </row>
    <row r="22" spans="1:10" ht="27.75" customHeight="1">
      <c r="A22" s="50"/>
      <c r="B22" s="53"/>
      <c r="C22" s="54"/>
      <c r="D22" s="3" t="s">
        <v>192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4">
        <f t="shared" si="0"/>
        <v>0</v>
      </c>
    </row>
    <row r="23" spans="1:10" ht="30" customHeight="1">
      <c r="A23" s="50">
        <v>3</v>
      </c>
      <c r="B23" s="51" t="s">
        <v>203</v>
      </c>
      <c r="C23" s="54" t="s">
        <v>64</v>
      </c>
      <c r="D23" s="3" t="s">
        <v>188</v>
      </c>
      <c r="E23" s="4">
        <f>SUM(E24:E27)</f>
        <v>26.5</v>
      </c>
      <c r="F23" s="4">
        <f>SUM(F24:F27)</f>
        <v>26.5</v>
      </c>
      <c r="G23" s="4">
        <f>SUM(G24:G27)</f>
        <v>26.5</v>
      </c>
      <c r="H23" s="4">
        <f>SUM(H24:H27)</f>
        <v>26.5</v>
      </c>
      <c r="I23" s="4">
        <f>SUM(I24:I27)</f>
        <v>26.5</v>
      </c>
      <c r="J23" s="4">
        <f t="shared" si="0"/>
        <v>132.5</v>
      </c>
    </row>
    <row r="24" spans="1:10" ht="30" customHeight="1">
      <c r="A24" s="50"/>
      <c r="B24" s="52"/>
      <c r="C24" s="54"/>
      <c r="D24" s="3" t="s">
        <v>189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4">
        <f t="shared" si="0"/>
        <v>0</v>
      </c>
    </row>
    <row r="25" spans="1:10" ht="30" customHeight="1">
      <c r="A25" s="50"/>
      <c r="B25" s="52"/>
      <c r="C25" s="54"/>
      <c r="D25" s="3" t="s">
        <v>190</v>
      </c>
      <c r="E25" s="5">
        <v>5</v>
      </c>
      <c r="F25" s="5">
        <v>5</v>
      </c>
      <c r="G25" s="5">
        <v>5</v>
      </c>
      <c r="H25" s="5">
        <v>5</v>
      </c>
      <c r="I25" s="5">
        <v>5</v>
      </c>
      <c r="J25" s="4">
        <f t="shared" si="0"/>
        <v>25</v>
      </c>
    </row>
    <row r="26" spans="1:10" ht="30" customHeight="1">
      <c r="A26" s="50"/>
      <c r="B26" s="52"/>
      <c r="C26" s="54"/>
      <c r="D26" s="3" t="s">
        <v>191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4">
        <f t="shared" si="0"/>
        <v>0</v>
      </c>
    </row>
    <row r="27" spans="1:10" ht="30" customHeight="1">
      <c r="A27" s="50"/>
      <c r="B27" s="53"/>
      <c r="C27" s="54"/>
      <c r="D27" s="3" t="s">
        <v>192</v>
      </c>
      <c r="E27" s="5">
        <v>21.5</v>
      </c>
      <c r="F27" s="5">
        <v>21.5</v>
      </c>
      <c r="G27" s="5">
        <v>21.5</v>
      </c>
      <c r="H27" s="5">
        <v>21.5</v>
      </c>
      <c r="I27" s="5">
        <v>21.5</v>
      </c>
      <c r="J27" s="4">
        <f t="shared" si="0"/>
        <v>107.5</v>
      </c>
    </row>
    <row r="28" spans="1:10" ht="30" customHeight="1">
      <c r="A28" s="50">
        <v>4</v>
      </c>
      <c r="B28" s="51" t="s">
        <v>204</v>
      </c>
      <c r="C28" s="54" t="s">
        <v>194</v>
      </c>
      <c r="D28" s="3" t="s">
        <v>188</v>
      </c>
      <c r="E28" s="4">
        <f>SUM(E29:E32)</f>
        <v>5</v>
      </c>
      <c r="F28" s="4">
        <f>SUM(F29:F32)</f>
        <v>5</v>
      </c>
      <c r="G28" s="4">
        <f>SUM(G29:G32)</f>
        <v>5</v>
      </c>
      <c r="H28" s="4">
        <f>SUM(H29:H32)</f>
        <v>5</v>
      </c>
      <c r="I28" s="4">
        <f>SUM(I29:I32)</f>
        <v>5</v>
      </c>
      <c r="J28" s="4">
        <f t="shared" si="0"/>
        <v>25</v>
      </c>
    </row>
    <row r="29" spans="1:10" ht="30" customHeight="1">
      <c r="A29" s="50"/>
      <c r="B29" s="52"/>
      <c r="C29" s="54"/>
      <c r="D29" s="3" t="s">
        <v>189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4">
        <f t="shared" si="0"/>
        <v>0</v>
      </c>
    </row>
    <row r="30" spans="1:10" ht="30" customHeight="1">
      <c r="A30" s="50"/>
      <c r="B30" s="52"/>
      <c r="C30" s="54"/>
      <c r="D30" s="3" t="s">
        <v>190</v>
      </c>
      <c r="E30" s="5">
        <v>3</v>
      </c>
      <c r="F30" s="5">
        <v>3</v>
      </c>
      <c r="G30" s="5">
        <v>3</v>
      </c>
      <c r="H30" s="5">
        <v>3</v>
      </c>
      <c r="I30" s="5">
        <v>3</v>
      </c>
      <c r="J30" s="4">
        <f t="shared" si="0"/>
        <v>15</v>
      </c>
    </row>
    <row r="31" spans="1:10" ht="30" customHeight="1">
      <c r="A31" s="50"/>
      <c r="B31" s="52"/>
      <c r="C31" s="54"/>
      <c r="D31" s="3" t="s">
        <v>191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4">
        <f t="shared" si="0"/>
        <v>0</v>
      </c>
    </row>
    <row r="32" spans="1:10" ht="30" customHeight="1">
      <c r="A32" s="50"/>
      <c r="B32" s="53"/>
      <c r="C32" s="54"/>
      <c r="D32" s="3" t="s">
        <v>192</v>
      </c>
      <c r="E32" s="5">
        <v>2</v>
      </c>
      <c r="F32" s="5">
        <v>2</v>
      </c>
      <c r="G32" s="5">
        <v>2</v>
      </c>
      <c r="H32" s="5">
        <v>2</v>
      </c>
      <c r="I32" s="5">
        <v>2</v>
      </c>
      <c r="J32" s="4">
        <f t="shared" si="0"/>
        <v>10</v>
      </c>
    </row>
    <row r="33" spans="1:10" ht="30" customHeight="1">
      <c r="A33" s="50">
        <v>5</v>
      </c>
      <c r="B33" s="51" t="s">
        <v>205</v>
      </c>
      <c r="C33" s="54" t="s">
        <v>408</v>
      </c>
      <c r="D33" s="3" t="s">
        <v>188</v>
      </c>
      <c r="E33" s="4">
        <f>SUM(E34:E37)</f>
        <v>4</v>
      </c>
      <c r="F33" s="4">
        <f>SUM(F34:F37)</f>
        <v>4</v>
      </c>
      <c r="G33" s="4">
        <f>SUM(G34:G37)</f>
        <v>4</v>
      </c>
      <c r="H33" s="4">
        <f>SUM(H34:H37)</f>
        <v>4</v>
      </c>
      <c r="I33" s="4">
        <f>SUM(I34:I37)</f>
        <v>4</v>
      </c>
      <c r="J33" s="4">
        <f t="shared" si="0"/>
        <v>20</v>
      </c>
    </row>
    <row r="34" spans="1:10" ht="30" customHeight="1">
      <c r="A34" s="50"/>
      <c r="B34" s="52"/>
      <c r="C34" s="54"/>
      <c r="D34" s="3" t="s">
        <v>189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4">
        <f t="shared" si="0"/>
        <v>0</v>
      </c>
    </row>
    <row r="35" spans="1:10" ht="30" customHeight="1">
      <c r="A35" s="50"/>
      <c r="B35" s="52"/>
      <c r="C35" s="54"/>
      <c r="D35" s="3" t="s">
        <v>190</v>
      </c>
      <c r="E35" s="5">
        <v>2</v>
      </c>
      <c r="F35" s="5">
        <v>2</v>
      </c>
      <c r="G35" s="5">
        <v>2</v>
      </c>
      <c r="H35" s="5">
        <v>2</v>
      </c>
      <c r="I35" s="5">
        <v>2</v>
      </c>
      <c r="J35" s="4">
        <f t="shared" si="0"/>
        <v>10</v>
      </c>
    </row>
    <row r="36" spans="1:10" ht="30" customHeight="1">
      <c r="A36" s="50"/>
      <c r="B36" s="52"/>
      <c r="C36" s="54"/>
      <c r="D36" s="3" t="s">
        <v>191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4">
        <f t="shared" si="0"/>
        <v>0</v>
      </c>
    </row>
    <row r="37" spans="1:10" ht="30" customHeight="1">
      <c r="A37" s="50"/>
      <c r="B37" s="53"/>
      <c r="C37" s="54"/>
      <c r="D37" s="3" t="s">
        <v>192</v>
      </c>
      <c r="E37" s="5">
        <v>2</v>
      </c>
      <c r="F37" s="5">
        <v>2</v>
      </c>
      <c r="G37" s="5">
        <v>2</v>
      </c>
      <c r="H37" s="5">
        <v>2</v>
      </c>
      <c r="I37" s="5">
        <v>2</v>
      </c>
      <c r="J37" s="4">
        <f t="shared" si="0"/>
        <v>10</v>
      </c>
    </row>
    <row r="38" spans="1:10" ht="27.75" customHeight="1">
      <c r="A38" s="50">
        <v>6</v>
      </c>
      <c r="B38" s="51" t="s">
        <v>206</v>
      </c>
      <c r="C38" s="54" t="s">
        <v>409</v>
      </c>
      <c r="D38" s="3" t="s">
        <v>188</v>
      </c>
      <c r="E38" s="4">
        <f>SUM(E39:E42)</f>
        <v>4</v>
      </c>
      <c r="F38" s="4">
        <f>SUM(F39:F42)</f>
        <v>4</v>
      </c>
      <c r="G38" s="4">
        <f>SUM(G39:G42)</f>
        <v>4</v>
      </c>
      <c r="H38" s="4">
        <f>SUM(H39:H42)</f>
        <v>4</v>
      </c>
      <c r="I38" s="4">
        <f>SUM(I39:I42)</f>
        <v>4</v>
      </c>
      <c r="J38" s="4">
        <f t="shared" si="0"/>
        <v>20</v>
      </c>
    </row>
    <row r="39" spans="1:10" ht="27.75" customHeight="1">
      <c r="A39" s="50"/>
      <c r="B39" s="52"/>
      <c r="C39" s="54"/>
      <c r="D39" s="3" t="s">
        <v>189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4">
        <f t="shared" si="0"/>
        <v>0</v>
      </c>
    </row>
    <row r="40" spans="1:10" ht="27.75" customHeight="1">
      <c r="A40" s="50"/>
      <c r="B40" s="52"/>
      <c r="C40" s="54"/>
      <c r="D40" s="3" t="s">
        <v>190</v>
      </c>
      <c r="E40" s="5">
        <v>2</v>
      </c>
      <c r="F40" s="5">
        <v>2</v>
      </c>
      <c r="G40" s="5">
        <v>2</v>
      </c>
      <c r="H40" s="5">
        <v>2</v>
      </c>
      <c r="I40" s="5">
        <v>2</v>
      </c>
      <c r="J40" s="4">
        <f t="shared" si="0"/>
        <v>10</v>
      </c>
    </row>
    <row r="41" spans="1:10" ht="27.75" customHeight="1">
      <c r="A41" s="50"/>
      <c r="B41" s="52"/>
      <c r="C41" s="54"/>
      <c r="D41" s="3" t="s">
        <v>191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4">
        <f t="shared" si="0"/>
        <v>0</v>
      </c>
    </row>
    <row r="42" spans="1:10" ht="27.75" customHeight="1">
      <c r="A42" s="50"/>
      <c r="B42" s="53"/>
      <c r="C42" s="54"/>
      <c r="D42" s="3" t="s">
        <v>192</v>
      </c>
      <c r="E42" s="5">
        <v>2</v>
      </c>
      <c r="F42" s="5">
        <v>2</v>
      </c>
      <c r="G42" s="5">
        <v>2</v>
      </c>
      <c r="H42" s="5">
        <v>2</v>
      </c>
      <c r="I42" s="5">
        <v>2</v>
      </c>
      <c r="J42" s="4">
        <f t="shared" si="0"/>
        <v>10</v>
      </c>
    </row>
    <row r="43" spans="1:10" ht="27.75" customHeight="1">
      <c r="A43" s="50">
        <v>7</v>
      </c>
      <c r="B43" s="51" t="s">
        <v>181</v>
      </c>
      <c r="C43" s="54" t="s">
        <v>410</v>
      </c>
      <c r="D43" s="3" t="s">
        <v>188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f t="shared" si="0"/>
        <v>0</v>
      </c>
    </row>
    <row r="44" spans="1:10" ht="27.75" customHeight="1">
      <c r="A44" s="50"/>
      <c r="B44" s="52"/>
      <c r="C44" s="54"/>
      <c r="D44" s="3" t="s">
        <v>189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4">
        <f t="shared" si="0"/>
        <v>0</v>
      </c>
    </row>
    <row r="45" spans="1:10" ht="27.75" customHeight="1">
      <c r="A45" s="50"/>
      <c r="B45" s="52"/>
      <c r="C45" s="54"/>
      <c r="D45" s="3" t="s">
        <v>190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4">
        <f t="shared" si="0"/>
        <v>0</v>
      </c>
    </row>
    <row r="46" spans="1:10" ht="27.75" customHeight="1">
      <c r="A46" s="50"/>
      <c r="B46" s="52"/>
      <c r="C46" s="54"/>
      <c r="D46" s="3" t="s">
        <v>191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4">
        <f t="shared" si="0"/>
        <v>0</v>
      </c>
    </row>
    <row r="47" spans="1:10" ht="27.75" customHeight="1">
      <c r="A47" s="50"/>
      <c r="B47" s="53"/>
      <c r="C47" s="54"/>
      <c r="D47" s="3" t="s">
        <v>192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4">
        <f t="shared" si="0"/>
        <v>0</v>
      </c>
    </row>
    <row r="48" spans="1:10" ht="33.75" customHeight="1">
      <c r="A48" s="50">
        <v>8</v>
      </c>
      <c r="B48" s="51" t="s">
        <v>207</v>
      </c>
      <c r="C48" s="54" t="s">
        <v>411</v>
      </c>
      <c r="D48" s="3" t="s">
        <v>188</v>
      </c>
      <c r="E48" s="4">
        <f>SUM(E49:E52)</f>
        <v>4</v>
      </c>
      <c r="F48" s="4">
        <f>SUM(F49:F52)</f>
        <v>4</v>
      </c>
      <c r="G48" s="4">
        <f>SUM(G49:G52)</f>
        <v>4</v>
      </c>
      <c r="H48" s="4">
        <f>SUM(H49:H52)</f>
        <v>4</v>
      </c>
      <c r="I48" s="4">
        <f>SUM(I49:I52)</f>
        <v>4</v>
      </c>
      <c r="J48" s="4">
        <f t="shared" si="0"/>
        <v>20</v>
      </c>
    </row>
    <row r="49" spans="1:10" ht="33.75" customHeight="1">
      <c r="A49" s="50"/>
      <c r="B49" s="52"/>
      <c r="C49" s="54"/>
      <c r="D49" s="3" t="s">
        <v>189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4">
        <f t="shared" si="0"/>
        <v>0</v>
      </c>
    </row>
    <row r="50" spans="1:10" ht="33.75" customHeight="1">
      <c r="A50" s="50"/>
      <c r="B50" s="52"/>
      <c r="C50" s="54"/>
      <c r="D50" s="3" t="s">
        <v>190</v>
      </c>
      <c r="E50" s="5">
        <v>2</v>
      </c>
      <c r="F50" s="5">
        <v>2</v>
      </c>
      <c r="G50" s="5">
        <v>2</v>
      </c>
      <c r="H50" s="5">
        <v>2</v>
      </c>
      <c r="I50" s="5">
        <v>2</v>
      </c>
      <c r="J50" s="4">
        <f t="shared" si="0"/>
        <v>10</v>
      </c>
    </row>
    <row r="51" spans="1:10" ht="33.75" customHeight="1">
      <c r="A51" s="50"/>
      <c r="B51" s="52"/>
      <c r="C51" s="54"/>
      <c r="D51" s="3" t="s">
        <v>191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4">
        <f t="shared" si="0"/>
        <v>0</v>
      </c>
    </row>
    <row r="52" spans="1:10" ht="33.75" customHeight="1">
      <c r="A52" s="50"/>
      <c r="B52" s="53"/>
      <c r="C52" s="54"/>
      <c r="D52" s="3" t="s">
        <v>192</v>
      </c>
      <c r="E52" s="5">
        <v>2</v>
      </c>
      <c r="F52" s="5">
        <v>2</v>
      </c>
      <c r="G52" s="5">
        <v>2</v>
      </c>
      <c r="H52" s="5">
        <v>2</v>
      </c>
      <c r="I52" s="5">
        <v>2</v>
      </c>
      <c r="J52" s="4">
        <f t="shared" si="0"/>
        <v>10</v>
      </c>
    </row>
    <row r="53" spans="1:10" ht="25.5" customHeight="1">
      <c r="A53" s="50">
        <v>9</v>
      </c>
      <c r="B53" s="49" t="s">
        <v>208</v>
      </c>
      <c r="C53" s="54" t="s">
        <v>412</v>
      </c>
      <c r="D53" s="3" t="s">
        <v>188</v>
      </c>
      <c r="E53" s="4">
        <f>SUM(E54:E57)</f>
        <v>3</v>
      </c>
      <c r="F53" s="4">
        <f>SUM(F54:F57)</f>
        <v>3</v>
      </c>
      <c r="G53" s="4">
        <f>SUM(G54:G57)</f>
        <v>3</v>
      </c>
      <c r="H53" s="4">
        <f>SUM(H54:H57)</f>
        <v>3</v>
      </c>
      <c r="I53" s="4">
        <f>SUM(I54:I57)</f>
        <v>3</v>
      </c>
      <c r="J53" s="4">
        <f t="shared" si="0"/>
        <v>15</v>
      </c>
    </row>
    <row r="54" spans="1:10" ht="25.5" customHeight="1">
      <c r="A54" s="50"/>
      <c r="B54" s="50"/>
      <c r="C54" s="54"/>
      <c r="D54" s="3" t="s">
        <v>189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4">
        <f t="shared" si="0"/>
        <v>0</v>
      </c>
    </row>
    <row r="55" spans="1:10" ht="25.5" customHeight="1">
      <c r="A55" s="50"/>
      <c r="B55" s="50"/>
      <c r="C55" s="54"/>
      <c r="D55" s="3" t="s">
        <v>190</v>
      </c>
      <c r="E55" s="5">
        <v>3</v>
      </c>
      <c r="F55" s="5">
        <v>3</v>
      </c>
      <c r="G55" s="5">
        <v>3</v>
      </c>
      <c r="H55" s="5">
        <v>3</v>
      </c>
      <c r="I55" s="5">
        <v>3</v>
      </c>
      <c r="J55" s="4">
        <f t="shared" si="0"/>
        <v>15</v>
      </c>
    </row>
    <row r="56" spans="1:10" ht="25.5" customHeight="1">
      <c r="A56" s="50"/>
      <c r="B56" s="50"/>
      <c r="C56" s="54"/>
      <c r="D56" s="3" t="s">
        <v>191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4">
        <f t="shared" si="0"/>
        <v>0</v>
      </c>
    </row>
    <row r="57" spans="1:10" ht="25.5" customHeight="1">
      <c r="A57" s="50"/>
      <c r="B57" s="50"/>
      <c r="C57" s="54"/>
      <c r="D57" s="3" t="s">
        <v>192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4">
        <f t="shared" si="0"/>
        <v>0</v>
      </c>
    </row>
    <row r="58" spans="1:10" ht="25.5" customHeight="1">
      <c r="A58" s="51">
        <v>10</v>
      </c>
      <c r="B58" s="110" t="s">
        <v>401</v>
      </c>
      <c r="C58" s="112" t="s">
        <v>451</v>
      </c>
      <c r="D58" s="3" t="s">
        <v>188</v>
      </c>
      <c r="E58" s="4">
        <f>SUM(E59:E62)</f>
        <v>158.5</v>
      </c>
      <c r="F58" s="4">
        <f>SUM(F59:F62)</f>
        <v>178</v>
      </c>
      <c r="G58" s="4">
        <f>SUM(G59:G62)</f>
        <v>193</v>
      </c>
      <c r="H58" s="4">
        <f>SUM(H59:H62)</f>
        <v>211</v>
      </c>
      <c r="I58" s="4">
        <f>SUM(I59:I62)</f>
        <v>229</v>
      </c>
      <c r="J58" s="4">
        <f t="shared" si="0"/>
        <v>969.5</v>
      </c>
    </row>
    <row r="59" spans="1:10" ht="25.5" customHeight="1">
      <c r="A59" s="63"/>
      <c r="B59" s="111"/>
      <c r="C59" s="108"/>
      <c r="D59" s="3" t="s">
        <v>189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4">
        <f t="shared" si="0"/>
        <v>0</v>
      </c>
    </row>
    <row r="60" spans="1:10" ht="25.5" customHeight="1">
      <c r="A60" s="63"/>
      <c r="B60" s="111"/>
      <c r="C60" s="108"/>
      <c r="D60" s="3" t="s">
        <v>190</v>
      </c>
      <c r="E60" s="5">
        <v>158.5</v>
      </c>
      <c r="F60" s="5">
        <v>178</v>
      </c>
      <c r="G60" s="5">
        <v>193</v>
      </c>
      <c r="H60" s="5">
        <v>211</v>
      </c>
      <c r="I60" s="5">
        <v>229</v>
      </c>
      <c r="J60" s="4">
        <f t="shared" si="0"/>
        <v>969.5</v>
      </c>
    </row>
    <row r="61" spans="1:10" ht="25.5" customHeight="1">
      <c r="A61" s="63"/>
      <c r="B61" s="111"/>
      <c r="C61" s="108"/>
      <c r="D61" s="3" t="s">
        <v>191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4">
        <f t="shared" si="0"/>
        <v>0</v>
      </c>
    </row>
    <row r="62" spans="1:10" ht="25.5" customHeight="1">
      <c r="A62" s="64"/>
      <c r="B62" s="111"/>
      <c r="C62" s="109"/>
      <c r="D62" s="3" t="s">
        <v>192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4">
        <f t="shared" si="0"/>
        <v>0</v>
      </c>
    </row>
    <row r="63" spans="1:11" ht="25.5" customHeight="1">
      <c r="A63" s="113" t="s">
        <v>413</v>
      </c>
      <c r="B63" s="114"/>
      <c r="C63" s="114"/>
      <c r="D63" s="115"/>
      <c r="E63" s="4">
        <f>SUM(E13,E18,E23,E28,E33,E38,E43,E48,E53,E58)</f>
        <v>217</v>
      </c>
      <c r="F63" s="4">
        <f>SUM(F13,F18,F23,F28,F33,F38,F43,F48,F53,F58)</f>
        <v>232.5</v>
      </c>
      <c r="G63" s="4">
        <f>SUM(G13,G18,G23,G28,G33,G38,G43,G48,G53,G58)</f>
        <v>247.5</v>
      </c>
      <c r="H63" s="4">
        <f>SUM(H13,H18,H23,H28,H33,H38,H43,H48,H53,H58)</f>
        <v>265.5</v>
      </c>
      <c r="I63" s="4">
        <f>SUM(I13,I18,I23,I28,I33,I38,I43,I48,I53,I58)</f>
        <v>283.5</v>
      </c>
      <c r="J63" s="4">
        <f t="shared" si="0"/>
        <v>1246</v>
      </c>
      <c r="K63" s="14"/>
    </row>
    <row r="64" spans="1:11" ht="25.5" customHeight="1">
      <c r="A64" s="25"/>
      <c r="B64" s="26"/>
      <c r="C64" s="26"/>
      <c r="D64" s="27" t="s">
        <v>189</v>
      </c>
      <c r="E64" s="28">
        <f>E14+E19+E24+E29+E34+E39+E44+E49+E54+E59</f>
        <v>0</v>
      </c>
      <c r="F64" s="28">
        <f>F14+F19+F24+F29+F34+F39+F44+F49+F54+F59</f>
        <v>0</v>
      </c>
      <c r="G64" s="28">
        <f>G14+G19+G24+G29+G34+G39+G44+G49+G54+G59</f>
        <v>0</v>
      </c>
      <c r="H64" s="28">
        <f>H14+H19+H24+H29+H34+H39+H44+H49+H54+H59</f>
        <v>0</v>
      </c>
      <c r="I64" s="28">
        <f>I14+I19+I24+I29+I34+I39+I44+I49+I54+I59</f>
        <v>0</v>
      </c>
      <c r="J64" s="4">
        <f t="shared" si="0"/>
        <v>0</v>
      </c>
      <c r="K64" s="14"/>
    </row>
    <row r="65" spans="1:11" ht="25.5" customHeight="1">
      <c r="A65" s="29"/>
      <c r="B65" s="30"/>
      <c r="C65" s="30"/>
      <c r="D65" s="31" t="s">
        <v>190</v>
      </c>
      <c r="E65" s="28">
        <f aca="true" t="shared" si="1" ref="E65:I67">E15+E20+E25+E30+E35+E40+E45+E50+E55+E60</f>
        <v>184.5</v>
      </c>
      <c r="F65" s="28">
        <f t="shared" si="1"/>
        <v>200</v>
      </c>
      <c r="G65" s="28">
        <f t="shared" si="1"/>
        <v>215</v>
      </c>
      <c r="H65" s="28">
        <f t="shared" si="1"/>
        <v>233</v>
      </c>
      <c r="I65" s="28">
        <f t="shared" si="1"/>
        <v>251</v>
      </c>
      <c r="J65" s="4">
        <f t="shared" si="0"/>
        <v>1083.5</v>
      </c>
      <c r="K65" s="14"/>
    </row>
    <row r="66" spans="1:11" ht="25.5" customHeight="1">
      <c r="A66" s="29"/>
      <c r="B66" s="30"/>
      <c r="C66" s="30"/>
      <c r="D66" s="31" t="s">
        <v>191</v>
      </c>
      <c r="E66" s="28">
        <f t="shared" si="1"/>
        <v>0</v>
      </c>
      <c r="F66" s="28">
        <f t="shared" si="1"/>
        <v>0</v>
      </c>
      <c r="G66" s="28">
        <f t="shared" si="1"/>
        <v>0</v>
      </c>
      <c r="H66" s="28">
        <f t="shared" si="1"/>
        <v>0</v>
      </c>
      <c r="I66" s="28">
        <f t="shared" si="1"/>
        <v>0</v>
      </c>
      <c r="J66" s="4">
        <f t="shared" si="0"/>
        <v>0</v>
      </c>
      <c r="K66" s="14"/>
    </row>
    <row r="67" spans="1:11" ht="25.5" customHeight="1">
      <c r="A67" s="29"/>
      <c r="B67" s="30"/>
      <c r="C67" s="30"/>
      <c r="D67" s="31" t="s">
        <v>192</v>
      </c>
      <c r="E67" s="28">
        <f t="shared" si="1"/>
        <v>32.5</v>
      </c>
      <c r="F67" s="28">
        <f t="shared" si="1"/>
        <v>32.5</v>
      </c>
      <c r="G67" s="28">
        <f t="shared" si="1"/>
        <v>32.5</v>
      </c>
      <c r="H67" s="28">
        <f t="shared" si="1"/>
        <v>32.5</v>
      </c>
      <c r="I67" s="28">
        <f t="shared" si="1"/>
        <v>32.5</v>
      </c>
      <c r="J67" s="4">
        <f t="shared" si="0"/>
        <v>162.5</v>
      </c>
      <c r="K67" s="14"/>
    </row>
    <row r="68" spans="1:11" ht="25.5" customHeight="1">
      <c r="A68" s="18"/>
      <c r="B68" s="19"/>
      <c r="C68" s="19"/>
      <c r="D68" s="22"/>
      <c r="E68" s="23"/>
      <c r="F68" s="23"/>
      <c r="G68" s="23"/>
      <c r="H68" s="23"/>
      <c r="I68" s="23"/>
      <c r="J68" s="24"/>
      <c r="K68" s="14"/>
    </row>
    <row r="69" spans="1:10" ht="25.5" customHeight="1">
      <c r="A69" s="55" t="s">
        <v>414</v>
      </c>
      <c r="B69" s="56"/>
      <c r="C69" s="56"/>
      <c r="D69" s="56"/>
      <c r="E69" s="56"/>
      <c r="F69" s="56"/>
      <c r="G69" s="56"/>
      <c r="H69" s="56"/>
      <c r="I69" s="56"/>
      <c r="J69" s="57"/>
    </row>
    <row r="70" spans="1:10" ht="25.5" customHeight="1">
      <c r="A70" s="50">
        <v>1</v>
      </c>
      <c r="B70" s="51" t="s">
        <v>361</v>
      </c>
      <c r="C70" s="54" t="s">
        <v>416</v>
      </c>
      <c r="D70" s="3" t="s">
        <v>188</v>
      </c>
      <c r="E70" s="4">
        <v>4</v>
      </c>
      <c r="F70" s="4">
        <v>4</v>
      </c>
      <c r="G70" s="4">
        <v>5</v>
      </c>
      <c r="H70" s="4">
        <v>5.5</v>
      </c>
      <c r="I70" s="4">
        <v>5.5</v>
      </c>
      <c r="J70" s="4">
        <f>SUM(E70:I70)</f>
        <v>24</v>
      </c>
    </row>
    <row r="71" spans="1:10" ht="25.5" customHeight="1">
      <c r="A71" s="50"/>
      <c r="B71" s="52"/>
      <c r="C71" s="54"/>
      <c r="D71" s="3" t="s">
        <v>189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4">
        <f aca="true" t="shared" si="2" ref="J71:J134">SUM(E71:I71)</f>
        <v>0</v>
      </c>
    </row>
    <row r="72" spans="1:10" ht="25.5" customHeight="1">
      <c r="A72" s="50"/>
      <c r="B72" s="52"/>
      <c r="C72" s="54"/>
      <c r="D72" s="3" t="s">
        <v>190</v>
      </c>
      <c r="E72" s="5">
        <v>3</v>
      </c>
      <c r="F72" s="5">
        <v>3</v>
      </c>
      <c r="G72" s="5">
        <v>4</v>
      </c>
      <c r="H72" s="5">
        <v>4</v>
      </c>
      <c r="I72" s="5">
        <v>4</v>
      </c>
      <c r="J72" s="4">
        <f t="shared" si="2"/>
        <v>18</v>
      </c>
    </row>
    <row r="73" spans="1:10" ht="25.5" customHeight="1">
      <c r="A73" s="50"/>
      <c r="B73" s="52"/>
      <c r="C73" s="54"/>
      <c r="D73" s="3" t="s">
        <v>191</v>
      </c>
      <c r="E73" s="5">
        <v>1</v>
      </c>
      <c r="F73" s="5">
        <v>1</v>
      </c>
      <c r="G73" s="5">
        <v>1</v>
      </c>
      <c r="H73" s="5">
        <v>1.5</v>
      </c>
      <c r="I73" s="5">
        <v>1.5</v>
      </c>
      <c r="J73" s="4">
        <f t="shared" si="2"/>
        <v>6</v>
      </c>
    </row>
    <row r="74" spans="1:10" ht="25.5" customHeight="1">
      <c r="A74" s="50"/>
      <c r="B74" s="53"/>
      <c r="C74" s="54"/>
      <c r="D74" s="3" t="s">
        <v>192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4">
        <f t="shared" si="2"/>
        <v>0</v>
      </c>
    </row>
    <row r="75" spans="1:10" ht="30" customHeight="1">
      <c r="A75" s="50">
        <v>2</v>
      </c>
      <c r="B75" s="51" t="s">
        <v>395</v>
      </c>
      <c r="C75" s="54" t="s">
        <v>417</v>
      </c>
      <c r="D75" s="3" t="s">
        <v>188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f t="shared" si="2"/>
        <v>0</v>
      </c>
    </row>
    <row r="76" spans="1:10" ht="30" customHeight="1">
      <c r="A76" s="50"/>
      <c r="B76" s="52"/>
      <c r="C76" s="54"/>
      <c r="D76" s="3" t="s">
        <v>189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4">
        <f t="shared" si="2"/>
        <v>0</v>
      </c>
    </row>
    <row r="77" spans="1:10" ht="30" customHeight="1">
      <c r="A77" s="50"/>
      <c r="B77" s="52"/>
      <c r="C77" s="54"/>
      <c r="D77" s="3" t="s">
        <v>190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4">
        <f t="shared" si="2"/>
        <v>0</v>
      </c>
    </row>
    <row r="78" spans="1:10" ht="30" customHeight="1">
      <c r="A78" s="50"/>
      <c r="B78" s="52"/>
      <c r="C78" s="54"/>
      <c r="D78" s="3" t="s">
        <v>191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4">
        <f t="shared" si="2"/>
        <v>0</v>
      </c>
    </row>
    <row r="79" spans="1:10" ht="30" customHeight="1">
      <c r="A79" s="50"/>
      <c r="B79" s="53"/>
      <c r="C79" s="54"/>
      <c r="D79" s="3" t="s">
        <v>192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4">
        <f t="shared" si="2"/>
        <v>0</v>
      </c>
    </row>
    <row r="80" spans="1:10" ht="30" customHeight="1">
      <c r="A80" s="50">
        <v>3</v>
      </c>
      <c r="B80" s="51" t="s">
        <v>397</v>
      </c>
      <c r="C80" s="54" t="s">
        <v>417</v>
      </c>
      <c r="D80" s="3" t="s">
        <v>188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f t="shared" si="2"/>
        <v>0</v>
      </c>
    </row>
    <row r="81" spans="1:10" ht="30" customHeight="1">
      <c r="A81" s="50"/>
      <c r="B81" s="52"/>
      <c r="C81" s="54"/>
      <c r="D81" s="3" t="s">
        <v>189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4">
        <f t="shared" si="2"/>
        <v>0</v>
      </c>
    </row>
    <row r="82" spans="1:10" ht="30" customHeight="1">
      <c r="A82" s="50"/>
      <c r="B82" s="52"/>
      <c r="C82" s="54"/>
      <c r="D82" s="3" t="s">
        <v>190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4">
        <f t="shared" si="2"/>
        <v>0</v>
      </c>
    </row>
    <row r="83" spans="1:10" ht="30" customHeight="1">
      <c r="A83" s="50"/>
      <c r="B83" s="52"/>
      <c r="C83" s="54"/>
      <c r="D83" s="3" t="s">
        <v>191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4">
        <f t="shared" si="2"/>
        <v>0</v>
      </c>
    </row>
    <row r="84" spans="1:10" ht="30" customHeight="1">
      <c r="A84" s="50"/>
      <c r="B84" s="53"/>
      <c r="C84" s="54"/>
      <c r="D84" s="3" t="s">
        <v>192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4">
        <f t="shared" si="2"/>
        <v>0</v>
      </c>
    </row>
    <row r="85" spans="1:10" ht="30" customHeight="1">
      <c r="A85" s="50">
        <v>4</v>
      </c>
      <c r="B85" s="51" t="s">
        <v>398</v>
      </c>
      <c r="C85" s="54" t="s">
        <v>418</v>
      </c>
      <c r="D85" s="3" t="s">
        <v>188</v>
      </c>
      <c r="E85" s="4">
        <v>5</v>
      </c>
      <c r="F85" s="4">
        <v>6</v>
      </c>
      <c r="G85" s="4">
        <v>6</v>
      </c>
      <c r="H85" s="4">
        <v>7</v>
      </c>
      <c r="I85" s="4">
        <v>7</v>
      </c>
      <c r="J85" s="4">
        <f t="shared" si="2"/>
        <v>31</v>
      </c>
    </row>
    <row r="86" spans="1:10" ht="30" customHeight="1">
      <c r="A86" s="50"/>
      <c r="B86" s="52"/>
      <c r="C86" s="54"/>
      <c r="D86" s="3" t="s">
        <v>189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4">
        <f t="shared" si="2"/>
        <v>0</v>
      </c>
    </row>
    <row r="87" spans="1:10" ht="30" customHeight="1">
      <c r="A87" s="50"/>
      <c r="B87" s="52"/>
      <c r="C87" s="54"/>
      <c r="D87" s="3" t="s">
        <v>190</v>
      </c>
      <c r="E87" s="5">
        <v>5</v>
      </c>
      <c r="F87" s="5">
        <v>6</v>
      </c>
      <c r="G87" s="5">
        <v>6</v>
      </c>
      <c r="H87" s="5">
        <v>7</v>
      </c>
      <c r="I87" s="5">
        <v>7</v>
      </c>
      <c r="J87" s="4">
        <f t="shared" si="2"/>
        <v>31</v>
      </c>
    </row>
    <row r="88" spans="1:10" ht="30" customHeight="1">
      <c r="A88" s="50"/>
      <c r="B88" s="52"/>
      <c r="C88" s="54"/>
      <c r="D88" s="3" t="s">
        <v>191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4">
        <f t="shared" si="2"/>
        <v>0</v>
      </c>
    </row>
    <row r="89" spans="1:10" ht="30" customHeight="1">
      <c r="A89" s="50"/>
      <c r="B89" s="53"/>
      <c r="C89" s="54"/>
      <c r="D89" s="3" t="s">
        <v>192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4">
        <f t="shared" si="2"/>
        <v>0</v>
      </c>
    </row>
    <row r="90" spans="1:10" ht="30" customHeight="1">
      <c r="A90" s="50">
        <v>5</v>
      </c>
      <c r="B90" s="51" t="s">
        <v>399</v>
      </c>
      <c r="C90" s="54" t="s">
        <v>419</v>
      </c>
      <c r="D90" s="3" t="s">
        <v>188</v>
      </c>
      <c r="E90" s="4">
        <v>22</v>
      </c>
      <c r="F90" s="4">
        <v>24</v>
      </c>
      <c r="G90" s="4">
        <v>26</v>
      </c>
      <c r="H90" s="4">
        <v>28</v>
      </c>
      <c r="I90" s="4">
        <v>30</v>
      </c>
      <c r="J90" s="4">
        <f t="shared" si="2"/>
        <v>130</v>
      </c>
    </row>
    <row r="91" spans="1:10" ht="30" customHeight="1">
      <c r="A91" s="50"/>
      <c r="B91" s="52"/>
      <c r="C91" s="54"/>
      <c r="D91" s="3" t="s">
        <v>189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4">
        <f t="shared" si="2"/>
        <v>0</v>
      </c>
    </row>
    <row r="92" spans="1:10" ht="30" customHeight="1">
      <c r="A92" s="50"/>
      <c r="B92" s="52"/>
      <c r="C92" s="54"/>
      <c r="D92" s="3" t="s">
        <v>190</v>
      </c>
      <c r="E92" s="5">
        <v>20</v>
      </c>
      <c r="F92" s="5">
        <v>21</v>
      </c>
      <c r="G92" s="5">
        <v>22</v>
      </c>
      <c r="H92" s="5">
        <v>23</v>
      </c>
      <c r="I92" s="5">
        <v>24</v>
      </c>
      <c r="J92" s="4">
        <f t="shared" si="2"/>
        <v>110</v>
      </c>
    </row>
    <row r="93" spans="1:10" ht="30" customHeight="1">
      <c r="A93" s="50"/>
      <c r="B93" s="52"/>
      <c r="C93" s="54"/>
      <c r="D93" s="3" t="s">
        <v>191</v>
      </c>
      <c r="E93" s="5">
        <v>2</v>
      </c>
      <c r="F93" s="5">
        <v>3</v>
      </c>
      <c r="G93" s="5">
        <v>4</v>
      </c>
      <c r="H93" s="5">
        <v>5</v>
      </c>
      <c r="I93" s="5">
        <v>6</v>
      </c>
      <c r="J93" s="4">
        <f t="shared" si="2"/>
        <v>20</v>
      </c>
    </row>
    <row r="94" spans="1:10" ht="30" customHeight="1">
      <c r="A94" s="50"/>
      <c r="B94" s="53"/>
      <c r="C94" s="54"/>
      <c r="D94" s="3" t="s">
        <v>192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4">
        <f t="shared" si="2"/>
        <v>0</v>
      </c>
    </row>
    <row r="95" spans="1:10" ht="30" customHeight="1">
      <c r="A95" s="50">
        <v>6</v>
      </c>
      <c r="B95" s="51" t="s">
        <v>18</v>
      </c>
      <c r="C95" s="54" t="s">
        <v>418</v>
      </c>
      <c r="D95" s="3" t="s">
        <v>188</v>
      </c>
      <c r="E95" s="4">
        <v>5</v>
      </c>
      <c r="F95" s="4">
        <v>5</v>
      </c>
      <c r="G95" s="4">
        <v>5</v>
      </c>
      <c r="H95" s="4">
        <v>5</v>
      </c>
      <c r="I95" s="4">
        <v>5</v>
      </c>
      <c r="J95" s="4">
        <f t="shared" si="2"/>
        <v>25</v>
      </c>
    </row>
    <row r="96" spans="1:10" ht="30" customHeight="1">
      <c r="A96" s="50"/>
      <c r="B96" s="52"/>
      <c r="C96" s="54"/>
      <c r="D96" s="3" t="s">
        <v>189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4">
        <f t="shared" si="2"/>
        <v>0</v>
      </c>
    </row>
    <row r="97" spans="1:10" ht="30" customHeight="1">
      <c r="A97" s="50"/>
      <c r="B97" s="52"/>
      <c r="C97" s="54"/>
      <c r="D97" s="3" t="s">
        <v>190</v>
      </c>
      <c r="E97" s="5">
        <v>3</v>
      </c>
      <c r="F97" s="5">
        <v>3</v>
      </c>
      <c r="G97" s="5">
        <v>3</v>
      </c>
      <c r="H97" s="5">
        <v>3</v>
      </c>
      <c r="I97" s="5">
        <v>3</v>
      </c>
      <c r="J97" s="4">
        <f t="shared" si="2"/>
        <v>15</v>
      </c>
    </row>
    <row r="98" spans="1:10" ht="30" customHeight="1">
      <c r="A98" s="50"/>
      <c r="B98" s="52"/>
      <c r="C98" s="54"/>
      <c r="D98" s="3" t="s">
        <v>191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4">
        <f t="shared" si="2"/>
        <v>0</v>
      </c>
    </row>
    <row r="99" spans="1:10" ht="30" customHeight="1">
      <c r="A99" s="50"/>
      <c r="B99" s="53"/>
      <c r="C99" s="54"/>
      <c r="D99" s="3" t="s">
        <v>192</v>
      </c>
      <c r="E99" s="5">
        <v>2</v>
      </c>
      <c r="F99" s="5">
        <v>2</v>
      </c>
      <c r="G99" s="5">
        <v>2</v>
      </c>
      <c r="H99" s="5">
        <v>2</v>
      </c>
      <c r="I99" s="5">
        <v>2</v>
      </c>
      <c r="J99" s="4">
        <f t="shared" si="2"/>
        <v>10</v>
      </c>
    </row>
    <row r="100" spans="1:10" ht="30" customHeight="1">
      <c r="A100" s="50">
        <v>7</v>
      </c>
      <c r="B100" s="51" t="s">
        <v>400</v>
      </c>
      <c r="C100" s="54" t="s">
        <v>420</v>
      </c>
      <c r="D100" s="3" t="s">
        <v>188</v>
      </c>
      <c r="E100" s="4">
        <v>0</v>
      </c>
      <c r="F100" s="4">
        <v>4</v>
      </c>
      <c r="G100" s="4">
        <v>4</v>
      </c>
      <c r="H100" s="4">
        <v>4</v>
      </c>
      <c r="I100" s="4">
        <v>4</v>
      </c>
      <c r="J100" s="4">
        <f t="shared" si="2"/>
        <v>16</v>
      </c>
    </row>
    <row r="101" spans="1:10" ht="30" customHeight="1">
      <c r="A101" s="50"/>
      <c r="B101" s="52"/>
      <c r="C101" s="54"/>
      <c r="D101" s="3" t="s">
        <v>189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4">
        <f t="shared" si="2"/>
        <v>0</v>
      </c>
    </row>
    <row r="102" spans="1:10" ht="30" customHeight="1">
      <c r="A102" s="50"/>
      <c r="B102" s="52"/>
      <c r="C102" s="54"/>
      <c r="D102" s="3" t="s">
        <v>190</v>
      </c>
      <c r="E102" s="5">
        <v>0</v>
      </c>
      <c r="F102" s="5">
        <v>4</v>
      </c>
      <c r="G102" s="5">
        <v>4</v>
      </c>
      <c r="H102" s="5">
        <v>4</v>
      </c>
      <c r="I102" s="5">
        <v>4</v>
      </c>
      <c r="J102" s="4">
        <f t="shared" si="2"/>
        <v>16</v>
      </c>
    </row>
    <row r="103" spans="1:10" ht="30" customHeight="1">
      <c r="A103" s="50"/>
      <c r="B103" s="52"/>
      <c r="C103" s="54"/>
      <c r="D103" s="3" t="s">
        <v>191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4">
        <f t="shared" si="2"/>
        <v>0</v>
      </c>
    </row>
    <row r="104" spans="1:10" ht="30" customHeight="1">
      <c r="A104" s="50"/>
      <c r="B104" s="53"/>
      <c r="C104" s="54"/>
      <c r="D104" s="3" t="s">
        <v>192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4">
        <f t="shared" si="2"/>
        <v>0</v>
      </c>
    </row>
    <row r="105" spans="1:10" ht="25.5" customHeight="1">
      <c r="A105" s="50">
        <v>8</v>
      </c>
      <c r="B105" s="51" t="s">
        <v>198</v>
      </c>
      <c r="C105" s="54" t="s">
        <v>65</v>
      </c>
      <c r="D105" s="3" t="s">
        <v>188</v>
      </c>
      <c r="E105" s="4">
        <v>2</v>
      </c>
      <c r="F105" s="4">
        <v>2</v>
      </c>
      <c r="G105" s="4">
        <v>2</v>
      </c>
      <c r="H105" s="4">
        <v>2</v>
      </c>
      <c r="I105" s="4">
        <v>2</v>
      </c>
      <c r="J105" s="4">
        <f t="shared" si="2"/>
        <v>10</v>
      </c>
    </row>
    <row r="106" spans="1:10" ht="25.5" customHeight="1">
      <c r="A106" s="50"/>
      <c r="B106" s="52"/>
      <c r="C106" s="54"/>
      <c r="D106" s="3" t="s">
        <v>189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4">
        <f t="shared" si="2"/>
        <v>0</v>
      </c>
    </row>
    <row r="107" spans="1:10" ht="25.5" customHeight="1">
      <c r="A107" s="50"/>
      <c r="B107" s="52"/>
      <c r="C107" s="54"/>
      <c r="D107" s="3" t="s">
        <v>190</v>
      </c>
      <c r="E107" s="5">
        <v>2</v>
      </c>
      <c r="F107" s="5">
        <v>2</v>
      </c>
      <c r="G107" s="5">
        <v>2</v>
      </c>
      <c r="H107" s="5">
        <v>2</v>
      </c>
      <c r="I107" s="5">
        <v>2</v>
      </c>
      <c r="J107" s="4">
        <f t="shared" si="2"/>
        <v>10</v>
      </c>
    </row>
    <row r="108" spans="1:10" ht="25.5" customHeight="1">
      <c r="A108" s="50"/>
      <c r="B108" s="52"/>
      <c r="C108" s="54"/>
      <c r="D108" s="3" t="s">
        <v>191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4">
        <f t="shared" si="2"/>
        <v>0</v>
      </c>
    </row>
    <row r="109" spans="1:10" ht="25.5" customHeight="1">
      <c r="A109" s="50"/>
      <c r="B109" s="53"/>
      <c r="C109" s="54"/>
      <c r="D109" s="3" t="s">
        <v>192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4">
        <f t="shared" si="2"/>
        <v>0</v>
      </c>
    </row>
    <row r="110" spans="1:10" ht="25.5" customHeight="1">
      <c r="A110" s="45" t="s">
        <v>413</v>
      </c>
      <c r="B110" s="59"/>
      <c r="C110" s="59"/>
      <c r="D110" s="60"/>
      <c r="E110" s="6">
        <f>SUM(E70,E75,E80,E85,E90,E95,E100,E105)</f>
        <v>38</v>
      </c>
      <c r="F110" s="6">
        <f>SUM(F70,F75,F80,F85,F90,F95,F100,F105)</f>
        <v>45</v>
      </c>
      <c r="G110" s="6">
        <f>SUM(G70,G75,G80,G85,G90,G95,G100,G105)</f>
        <v>48</v>
      </c>
      <c r="H110" s="6">
        <f>SUM(H70,H75,H80,H85,H90,H95,H100,H105)</f>
        <v>51.5</v>
      </c>
      <c r="I110" s="6">
        <f>SUM(I70,I75,I80,I85,I90,I95,I100,I105)</f>
        <v>53.5</v>
      </c>
      <c r="J110" s="4">
        <f t="shared" si="2"/>
        <v>236</v>
      </c>
    </row>
    <row r="111" spans="1:11" ht="25.5" customHeight="1">
      <c r="A111" s="25"/>
      <c r="B111" s="26"/>
      <c r="C111" s="26"/>
      <c r="D111" s="27" t="s">
        <v>189</v>
      </c>
      <c r="E111" s="28">
        <f>E71+E76+E81+E86+E91+E96+E101+E106</f>
        <v>0</v>
      </c>
      <c r="F111" s="28">
        <f>F71+F76+F81+F86+F91+F96+F101+F106</f>
        <v>0</v>
      </c>
      <c r="G111" s="28">
        <f>G71+G76+G81+G86+G91+G96+G101+G106</f>
        <v>0</v>
      </c>
      <c r="H111" s="28">
        <f>H71+H76+H81+H86+H91+H96+H101+H106</f>
        <v>0</v>
      </c>
      <c r="I111" s="28">
        <f>I71+I76+I81+I86+I91+I96+I101+I106</f>
        <v>0</v>
      </c>
      <c r="J111" s="4">
        <f t="shared" si="2"/>
        <v>0</v>
      </c>
      <c r="K111" s="14"/>
    </row>
    <row r="112" spans="1:11" ht="25.5" customHeight="1">
      <c r="A112" s="29"/>
      <c r="B112" s="30"/>
      <c r="C112" s="30"/>
      <c r="D112" s="31" t="s">
        <v>190</v>
      </c>
      <c r="E112" s="28">
        <f aca="true" t="shared" si="3" ref="E112:I114">E72+E77+E82+E87+E92+E97+E102+E107</f>
        <v>33</v>
      </c>
      <c r="F112" s="28">
        <f t="shared" si="3"/>
        <v>39</v>
      </c>
      <c r="G112" s="28">
        <f t="shared" si="3"/>
        <v>41</v>
      </c>
      <c r="H112" s="28">
        <f t="shared" si="3"/>
        <v>43</v>
      </c>
      <c r="I112" s="28">
        <f t="shared" si="3"/>
        <v>44</v>
      </c>
      <c r="J112" s="4">
        <f t="shared" si="2"/>
        <v>200</v>
      </c>
      <c r="K112" s="14"/>
    </row>
    <row r="113" spans="1:11" ht="25.5" customHeight="1">
      <c r="A113" s="29"/>
      <c r="B113" s="30"/>
      <c r="C113" s="30"/>
      <c r="D113" s="31" t="s">
        <v>191</v>
      </c>
      <c r="E113" s="28">
        <f t="shared" si="3"/>
        <v>3</v>
      </c>
      <c r="F113" s="28">
        <f t="shared" si="3"/>
        <v>4</v>
      </c>
      <c r="G113" s="28">
        <f t="shared" si="3"/>
        <v>5</v>
      </c>
      <c r="H113" s="28">
        <f t="shared" si="3"/>
        <v>6.5</v>
      </c>
      <c r="I113" s="28">
        <f t="shared" si="3"/>
        <v>7.5</v>
      </c>
      <c r="J113" s="4">
        <f t="shared" si="2"/>
        <v>26</v>
      </c>
      <c r="K113" s="14"/>
    </row>
    <row r="114" spans="1:11" ht="25.5" customHeight="1">
      <c r="A114" s="29"/>
      <c r="B114" s="30"/>
      <c r="C114" s="30"/>
      <c r="D114" s="31" t="s">
        <v>192</v>
      </c>
      <c r="E114" s="28">
        <f t="shared" si="3"/>
        <v>2</v>
      </c>
      <c r="F114" s="28">
        <f t="shared" si="3"/>
        <v>2</v>
      </c>
      <c r="G114" s="28">
        <f t="shared" si="3"/>
        <v>2</v>
      </c>
      <c r="H114" s="28">
        <f t="shared" si="3"/>
        <v>2</v>
      </c>
      <c r="I114" s="28">
        <f t="shared" si="3"/>
        <v>2</v>
      </c>
      <c r="J114" s="4">
        <f t="shared" si="2"/>
        <v>10</v>
      </c>
      <c r="K114" s="14"/>
    </row>
    <row r="115" spans="1:10" ht="25.5" customHeight="1">
      <c r="A115" s="55" t="s">
        <v>502</v>
      </c>
      <c r="B115" s="56"/>
      <c r="C115" s="56"/>
      <c r="D115" s="56"/>
      <c r="E115" s="56"/>
      <c r="F115" s="56"/>
      <c r="G115" s="56"/>
      <c r="H115" s="56"/>
      <c r="I115" s="56"/>
      <c r="J115" s="57"/>
    </row>
    <row r="116" spans="1:10" ht="25.5" customHeight="1">
      <c r="A116" s="46">
        <v>1</v>
      </c>
      <c r="B116" s="51" t="s">
        <v>405</v>
      </c>
      <c r="C116" s="54" t="s">
        <v>66</v>
      </c>
      <c r="D116" s="3" t="s">
        <v>188</v>
      </c>
      <c r="E116" s="4">
        <f>SUM(E117:E120)</f>
        <v>3</v>
      </c>
      <c r="F116" s="4">
        <f>SUM(F117:F120)</f>
        <v>4</v>
      </c>
      <c r="G116" s="4">
        <f>SUM(G117:G120)</f>
        <v>5</v>
      </c>
      <c r="H116" s="4">
        <f>SUM(H117:H120)</f>
        <v>6</v>
      </c>
      <c r="I116" s="4">
        <f>SUM(I117:I120)</f>
        <v>6</v>
      </c>
      <c r="J116" s="4">
        <f t="shared" si="2"/>
        <v>24</v>
      </c>
    </row>
    <row r="117" spans="1:10" ht="25.5" customHeight="1">
      <c r="A117" s="46"/>
      <c r="B117" s="52"/>
      <c r="C117" s="54"/>
      <c r="D117" s="3" t="s">
        <v>189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4">
        <f t="shared" si="2"/>
        <v>0</v>
      </c>
    </row>
    <row r="118" spans="1:10" ht="25.5" customHeight="1">
      <c r="A118" s="46"/>
      <c r="B118" s="52"/>
      <c r="C118" s="54"/>
      <c r="D118" s="3" t="s">
        <v>190</v>
      </c>
      <c r="E118" s="5">
        <v>3</v>
      </c>
      <c r="F118" s="5">
        <v>4</v>
      </c>
      <c r="G118" s="5">
        <v>5</v>
      </c>
      <c r="H118" s="5">
        <v>6</v>
      </c>
      <c r="I118" s="5">
        <v>6</v>
      </c>
      <c r="J118" s="4">
        <f t="shared" si="2"/>
        <v>24</v>
      </c>
    </row>
    <row r="119" spans="1:10" ht="25.5" customHeight="1">
      <c r="A119" s="46"/>
      <c r="B119" s="52"/>
      <c r="C119" s="54"/>
      <c r="D119" s="3" t="s">
        <v>191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4">
        <f t="shared" si="2"/>
        <v>0</v>
      </c>
    </row>
    <row r="120" spans="1:10" ht="25.5" customHeight="1">
      <c r="A120" s="46"/>
      <c r="B120" s="53"/>
      <c r="C120" s="54"/>
      <c r="D120" s="3" t="s">
        <v>192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4">
        <f t="shared" si="2"/>
        <v>0</v>
      </c>
    </row>
    <row r="121" spans="1:10" ht="25.5" customHeight="1">
      <c r="A121" s="46">
        <v>2</v>
      </c>
      <c r="B121" s="51" t="s">
        <v>406</v>
      </c>
      <c r="C121" s="54" t="s">
        <v>210</v>
      </c>
      <c r="D121" s="3" t="s">
        <v>188</v>
      </c>
      <c r="E121" s="4">
        <f>SUM(E122:E125)</f>
        <v>5.5</v>
      </c>
      <c r="F121" s="4">
        <f>SUM(F122:F125)</f>
        <v>6.7</v>
      </c>
      <c r="G121" s="4">
        <f>SUM(G122:G125)</f>
        <v>7.8</v>
      </c>
      <c r="H121" s="4">
        <f>SUM(H122:H125)</f>
        <v>8.9</v>
      </c>
      <c r="I121" s="4">
        <f>SUM(I122:I125)</f>
        <v>10</v>
      </c>
      <c r="J121" s="4">
        <f t="shared" si="2"/>
        <v>38.9</v>
      </c>
    </row>
    <row r="122" spans="1:10" ht="25.5" customHeight="1">
      <c r="A122" s="46"/>
      <c r="B122" s="52"/>
      <c r="C122" s="54"/>
      <c r="D122" s="3" t="s">
        <v>189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4">
        <f t="shared" si="2"/>
        <v>0</v>
      </c>
    </row>
    <row r="123" spans="1:10" ht="25.5" customHeight="1">
      <c r="A123" s="46"/>
      <c r="B123" s="52"/>
      <c r="C123" s="54"/>
      <c r="D123" s="3" t="s">
        <v>190</v>
      </c>
      <c r="E123" s="5">
        <v>0.5</v>
      </c>
      <c r="F123" s="5">
        <v>0.7</v>
      </c>
      <c r="G123" s="5">
        <v>0.8</v>
      </c>
      <c r="H123" s="5">
        <v>0.9</v>
      </c>
      <c r="I123" s="5">
        <v>1</v>
      </c>
      <c r="J123" s="4">
        <f t="shared" si="2"/>
        <v>3.9</v>
      </c>
    </row>
    <row r="124" spans="1:11" ht="25.5" customHeight="1">
      <c r="A124" s="46"/>
      <c r="B124" s="52"/>
      <c r="C124" s="54"/>
      <c r="D124" s="3" t="s">
        <v>191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4">
        <f t="shared" si="2"/>
        <v>0</v>
      </c>
      <c r="K124" s="2"/>
    </row>
    <row r="125" spans="1:10" ht="25.5" customHeight="1">
      <c r="A125" s="46"/>
      <c r="B125" s="53"/>
      <c r="C125" s="54"/>
      <c r="D125" s="3" t="s">
        <v>192</v>
      </c>
      <c r="E125" s="5">
        <v>5</v>
      </c>
      <c r="F125" s="5">
        <v>6</v>
      </c>
      <c r="G125" s="5">
        <v>7</v>
      </c>
      <c r="H125" s="5">
        <v>8</v>
      </c>
      <c r="I125" s="5">
        <v>9</v>
      </c>
      <c r="J125" s="4">
        <f t="shared" si="2"/>
        <v>35</v>
      </c>
    </row>
    <row r="126" spans="1:10" ht="30" customHeight="1">
      <c r="A126" s="46">
        <v>3</v>
      </c>
      <c r="B126" s="51" t="s">
        <v>407</v>
      </c>
      <c r="C126" s="54" t="s">
        <v>503</v>
      </c>
      <c r="D126" s="3" t="s">
        <v>188</v>
      </c>
      <c r="E126" s="4">
        <f>SUM(E127:E130)</f>
        <v>5</v>
      </c>
      <c r="F126" s="4">
        <f>SUM(F127:F130)</f>
        <v>6</v>
      </c>
      <c r="G126" s="4">
        <f>SUM(G127:G130)</f>
        <v>7</v>
      </c>
      <c r="H126" s="4">
        <f>SUM(H127:H130)</f>
        <v>8</v>
      </c>
      <c r="I126" s="4">
        <f>SUM(I127:I130)</f>
        <v>9</v>
      </c>
      <c r="J126" s="4">
        <f t="shared" si="2"/>
        <v>35</v>
      </c>
    </row>
    <row r="127" spans="1:10" ht="30" customHeight="1">
      <c r="A127" s="46"/>
      <c r="B127" s="52"/>
      <c r="C127" s="54"/>
      <c r="D127" s="3" t="s">
        <v>189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4">
        <f t="shared" si="2"/>
        <v>0</v>
      </c>
    </row>
    <row r="128" spans="1:10" ht="30" customHeight="1">
      <c r="A128" s="46"/>
      <c r="B128" s="52"/>
      <c r="C128" s="54"/>
      <c r="D128" s="3" t="s">
        <v>190</v>
      </c>
      <c r="E128" s="5">
        <v>5</v>
      </c>
      <c r="F128" s="5">
        <v>6</v>
      </c>
      <c r="G128" s="5">
        <v>7</v>
      </c>
      <c r="H128" s="5">
        <v>8</v>
      </c>
      <c r="I128" s="5">
        <v>9</v>
      </c>
      <c r="J128" s="4">
        <f t="shared" si="2"/>
        <v>35</v>
      </c>
    </row>
    <row r="129" spans="1:10" ht="30" customHeight="1">
      <c r="A129" s="46"/>
      <c r="B129" s="52"/>
      <c r="C129" s="54"/>
      <c r="D129" s="3" t="s">
        <v>191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4">
        <f t="shared" si="2"/>
        <v>0</v>
      </c>
    </row>
    <row r="130" spans="1:10" ht="30" customHeight="1">
      <c r="A130" s="46"/>
      <c r="B130" s="53"/>
      <c r="C130" s="54"/>
      <c r="D130" s="3" t="s">
        <v>192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4">
        <f t="shared" si="2"/>
        <v>0</v>
      </c>
    </row>
    <row r="131" spans="1:10" ht="30" customHeight="1">
      <c r="A131" s="46">
        <v>4</v>
      </c>
      <c r="B131" s="51" t="s">
        <v>67</v>
      </c>
      <c r="C131" s="54" t="s">
        <v>211</v>
      </c>
      <c r="D131" s="3" t="s">
        <v>188</v>
      </c>
      <c r="E131" s="4">
        <f>SUM(E132:E135)</f>
        <v>3</v>
      </c>
      <c r="F131" s="4">
        <f>SUM(F132:F135)</f>
        <v>3</v>
      </c>
      <c r="G131" s="4">
        <f>SUM(G132:G135)</f>
        <v>4</v>
      </c>
      <c r="H131" s="4">
        <f>SUM(H132:H135)</f>
        <v>5</v>
      </c>
      <c r="I131" s="4">
        <f>SUM(I132:I135)</f>
        <v>6</v>
      </c>
      <c r="J131" s="4">
        <f t="shared" si="2"/>
        <v>21</v>
      </c>
    </row>
    <row r="132" spans="1:10" ht="30" customHeight="1">
      <c r="A132" s="46"/>
      <c r="B132" s="52"/>
      <c r="C132" s="54"/>
      <c r="D132" s="3" t="s">
        <v>189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4">
        <f t="shared" si="2"/>
        <v>0</v>
      </c>
    </row>
    <row r="133" spans="1:10" ht="30" customHeight="1">
      <c r="A133" s="46"/>
      <c r="B133" s="52"/>
      <c r="C133" s="54"/>
      <c r="D133" s="3" t="s">
        <v>190</v>
      </c>
      <c r="E133" s="5">
        <v>3</v>
      </c>
      <c r="F133" s="5">
        <v>3</v>
      </c>
      <c r="G133" s="5">
        <v>4</v>
      </c>
      <c r="H133" s="5">
        <v>5</v>
      </c>
      <c r="I133" s="5">
        <v>6</v>
      </c>
      <c r="J133" s="4">
        <f t="shared" si="2"/>
        <v>21</v>
      </c>
    </row>
    <row r="134" spans="1:10" ht="30" customHeight="1">
      <c r="A134" s="46"/>
      <c r="B134" s="52"/>
      <c r="C134" s="54"/>
      <c r="D134" s="3" t="s">
        <v>191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4">
        <f t="shared" si="2"/>
        <v>0</v>
      </c>
    </row>
    <row r="135" spans="1:10" ht="30" customHeight="1">
      <c r="A135" s="46"/>
      <c r="B135" s="53"/>
      <c r="C135" s="54"/>
      <c r="D135" s="3" t="s">
        <v>192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4">
        <f aca="true" t="shared" si="4" ref="J135:J198">SUM(E135:I135)</f>
        <v>0</v>
      </c>
    </row>
    <row r="136" spans="1:10" ht="30" customHeight="1">
      <c r="A136" s="46">
        <v>5</v>
      </c>
      <c r="B136" s="51" t="s">
        <v>68</v>
      </c>
      <c r="C136" s="65" t="s">
        <v>209</v>
      </c>
      <c r="D136" s="3" t="s">
        <v>188</v>
      </c>
      <c r="E136" s="4">
        <f>SUM(E137:E140)</f>
        <v>11</v>
      </c>
      <c r="F136" s="4">
        <f>SUM(F137:F140)</f>
        <v>12</v>
      </c>
      <c r="G136" s="4">
        <f>SUM(G137:G140)</f>
        <v>13</v>
      </c>
      <c r="H136" s="4">
        <f>SUM(H137:H140)</f>
        <v>14</v>
      </c>
      <c r="I136" s="4">
        <f>SUM(I137:I140)</f>
        <v>15</v>
      </c>
      <c r="J136" s="4">
        <f t="shared" si="4"/>
        <v>65</v>
      </c>
    </row>
    <row r="137" spans="1:10" ht="30" customHeight="1">
      <c r="A137" s="46"/>
      <c r="B137" s="63"/>
      <c r="C137" s="66"/>
      <c r="D137" s="3" t="s">
        <v>189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4">
        <f t="shared" si="4"/>
        <v>0</v>
      </c>
    </row>
    <row r="138" spans="1:10" ht="30" customHeight="1">
      <c r="A138" s="46"/>
      <c r="B138" s="63"/>
      <c r="C138" s="66"/>
      <c r="D138" s="3" t="s">
        <v>190</v>
      </c>
      <c r="E138" s="5">
        <v>11</v>
      </c>
      <c r="F138" s="5">
        <v>12</v>
      </c>
      <c r="G138" s="5">
        <v>13</v>
      </c>
      <c r="H138" s="5">
        <v>14</v>
      </c>
      <c r="I138" s="5">
        <v>15</v>
      </c>
      <c r="J138" s="4">
        <f t="shared" si="4"/>
        <v>65</v>
      </c>
    </row>
    <row r="139" spans="1:10" ht="30" customHeight="1">
      <c r="A139" s="46"/>
      <c r="B139" s="63"/>
      <c r="C139" s="66"/>
      <c r="D139" s="3" t="s">
        <v>191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4">
        <f t="shared" si="4"/>
        <v>0</v>
      </c>
    </row>
    <row r="140" spans="1:10" ht="30" customHeight="1">
      <c r="A140" s="46"/>
      <c r="B140" s="64"/>
      <c r="C140" s="67"/>
      <c r="D140" s="3" t="s">
        <v>192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4">
        <f t="shared" si="4"/>
        <v>0</v>
      </c>
    </row>
    <row r="141" spans="1:10" ht="30" customHeight="1">
      <c r="A141" s="46">
        <v>6</v>
      </c>
      <c r="B141" s="51" t="s">
        <v>69</v>
      </c>
      <c r="C141" s="65" t="s">
        <v>210</v>
      </c>
      <c r="D141" s="3" t="s">
        <v>188</v>
      </c>
      <c r="E141" s="4">
        <f>SUM(E142:E145)</f>
        <v>11</v>
      </c>
      <c r="F141" s="4">
        <f>SUM(F142:F145)</f>
        <v>12</v>
      </c>
      <c r="G141" s="4">
        <f>SUM(G142:G145)</f>
        <v>13</v>
      </c>
      <c r="H141" s="4">
        <f>SUM(H142:H145)</f>
        <v>14</v>
      </c>
      <c r="I141" s="4">
        <f>SUM(I142:I145)</f>
        <v>15</v>
      </c>
      <c r="J141" s="4">
        <f t="shared" si="4"/>
        <v>65</v>
      </c>
    </row>
    <row r="142" spans="1:10" ht="30" customHeight="1">
      <c r="A142" s="46"/>
      <c r="B142" s="63"/>
      <c r="C142" s="66"/>
      <c r="D142" s="3" t="s">
        <v>189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4">
        <f t="shared" si="4"/>
        <v>0</v>
      </c>
    </row>
    <row r="143" spans="1:10" ht="30" customHeight="1">
      <c r="A143" s="46"/>
      <c r="B143" s="63"/>
      <c r="C143" s="66"/>
      <c r="D143" s="3" t="s">
        <v>190</v>
      </c>
      <c r="E143" s="5">
        <v>11</v>
      </c>
      <c r="F143" s="5">
        <v>12</v>
      </c>
      <c r="G143" s="5">
        <v>13</v>
      </c>
      <c r="H143" s="5">
        <v>14</v>
      </c>
      <c r="I143" s="5">
        <v>15</v>
      </c>
      <c r="J143" s="4">
        <f t="shared" si="4"/>
        <v>65</v>
      </c>
    </row>
    <row r="144" spans="1:10" ht="30" customHeight="1">
      <c r="A144" s="46"/>
      <c r="B144" s="63"/>
      <c r="C144" s="66"/>
      <c r="D144" s="3" t="s">
        <v>191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4">
        <f t="shared" si="4"/>
        <v>0</v>
      </c>
    </row>
    <row r="145" spans="1:10" ht="30" customHeight="1">
      <c r="A145" s="46"/>
      <c r="B145" s="64"/>
      <c r="C145" s="67"/>
      <c r="D145" s="3" t="s">
        <v>192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4">
        <f t="shared" si="4"/>
        <v>0</v>
      </c>
    </row>
    <row r="146" spans="1:10" ht="30" customHeight="1">
      <c r="A146" s="46">
        <v>7</v>
      </c>
      <c r="B146" s="51" t="s">
        <v>222</v>
      </c>
      <c r="C146" s="65" t="s">
        <v>504</v>
      </c>
      <c r="D146" s="3" t="s">
        <v>188</v>
      </c>
      <c r="E146" s="4">
        <f>SUM(E147:E150)</f>
        <v>10</v>
      </c>
      <c r="F146" s="4">
        <f>SUM(F147:F150)</f>
        <v>11</v>
      </c>
      <c r="G146" s="4">
        <f>SUM(G147:G150)</f>
        <v>12</v>
      </c>
      <c r="H146" s="4">
        <f>SUM(H147:H150)</f>
        <v>13</v>
      </c>
      <c r="I146" s="4">
        <f>SUM(I147:I150)</f>
        <v>13</v>
      </c>
      <c r="J146" s="4">
        <f t="shared" si="4"/>
        <v>59</v>
      </c>
    </row>
    <row r="147" spans="1:10" ht="30" customHeight="1">
      <c r="A147" s="46"/>
      <c r="B147" s="63"/>
      <c r="C147" s="66"/>
      <c r="D147" s="3" t="s">
        <v>189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4">
        <f t="shared" si="4"/>
        <v>0</v>
      </c>
    </row>
    <row r="148" spans="1:10" ht="30" customHeight="1">
      <c r="A148" s="46"/>
      <c r="B148" s="63"/>
      <c r="C148" s="66"/>
      <c r="D148" s="3" t="s">
        <v>190</v>
      </c>
      <c r="E148" s="5">
        <v>10</v>
      </c>
      <c r="F148" s="5">
        <v>11</v>
      </c>
      <c r="G148" s="5">
        <v>12</v>
      </c>
      <c r="H148" s="5">
        <v>13</v>
      </c>
      <c r="I148" s="5">
        <v>13</v>
      </c>
      <c r="J148" s="4">
        <f t="shared" si="4"/>
        <v>59</v>
      </c>
    </row>
    <row r="149" spans="1:10" ht="30" customHeight="1">
      <c r="A149" s="46"/>
      <c r="B149" s="63"/>
      <c r="C149" s="66"/>
      <c r="D149" s="3" t="s">
        <v>191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4">
        <f t="shared" si="4"/>
        <v>0</v>
      </c>
    </row>
    <row r="150" spans="1:10" ht="30" customHeight="1">
      <c r="A150" s="46"/>
      <c r="B150" s="64"/>
      <c r="C150" s="67"/>
      <c r="D150" s="3" t="s">
        <v>192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4">
        <f t="shared" si="4"/>
        <v>0</v>
      </c>
    </row>
    <row r="151" spans="1:10" ht="30" customHeight="1">
      <c r="A151" s="46">
        <v>8</v>
      </c>
      <c r="B151" s="51" t="s">
        <v>19</v>
      </c>
      <c r="C151" s="65" t="s">
        <v>212</v>
      </c>
      <c r="D151" s="3" t="s">
        <v>188</v>
      </c>
      <c r="E151" s="4">
        <f>SUM(E152:E155)</f>
        <v>23.8</v>
      </c>
      <c r="F151" s="4">
        <f>SUM(F152:F155)</f>
        <v>23.8</v>
      </c>
      <c r="G151" s="4">
        <f>SUM(G152:G155)</f>
        <v>23.8</v>
      </c>
      <c r="H151" s="4">
        <f>SUM(H152:H155)</f>
        <v>23.8</v>
      </c>
      <c r="I151" s="4">
        <f>SUM(I152:I155)</f>
        <v>23.8</v>
      </c>
      <c r="J151" s="4">
        <f t="shared" si="4"/>
        <v>119</v>
      </c>
    </row>
    <row r="152" spans="1:10" ht="30" customHeight="1">
      <c r="A152" s="46"/>
      <c r="B152" s="63"/>
      <c r="C152" s="66"/>
      <c r="D152" s="3" t="s">
        <v>189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4">
        <f t="shared" si="4"/>
        <v>0</v>
      </c>
    </row>
    <row r="153" spans="1:10" ht="30" customHeight="1">
      <c r="A153" s="46"/>
      <c r="B153" s="63"/>
      <c r="C153" s="66"/>
      <c r="D153" s="3" t="s">
        <v>190</v>
      </c>
      <c r="E153" s="5">
        <v>4</v>
      </c>
      <c r="F153" s="5">
        <v>4</v>
      </c>
      <c r="G153" s="5">
        <v>4</v>
      </c>
      <c r="H153" s="5">
        <v>4</v>
      </c>
      <c r="I153" s="5">
        <v>4</v>
      </c>
      <c r="J153" s="4">
        <f t="shared" si="4"/>
        <v>20</v>
      </c>
    </row>
    <row r="154" spans="1:10" ht="30" customHeight="1">
      <c r="A154" s="46"/>
      <c r="B154" s="63"/>
      <c r="C154" s="66"/>
      <c r="D154" s="3" t="s">
        <v>191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4">
        <f t="shared" si="4"/>
        <v>0</v>
      </c>
    </row>
    <row r="155" spans="1:10" ht="30" customHeight="1">
      <c r="A155" s="46"/>
      <c r="B155" s="64"/>
      <c r="C155" s="67"/>
      <c r="D155" s="3" t="s">
        <v>192</v>
      </c>
      <c r="E155" s="5">
        <v>19.8</v>
      </c>
      <c r="F155" s="5">
        <v>19.8</v>
      </c>
      <c r="G155" s="5">
        <v>19.8</v>
      </c>
      <c r="H155" s="5">
        <v>19.8</v>
      </c>
      <c r="I155" s="5">
        <v>19.8</v>
      </c>
      <c r="J155" s="4">
        <f t="shared" si="4"/>
        <v>99</v>
      </c>
    </row>
    <row r="156" spans="1:10" ht="30.75" customHeight="1">
      <c r="A156" s="46">
        <v>9</v>
      </c>
      <c r="B156" s="51" t="s">
        <v>221</v>
      </c>
      <c r="C156" s="65" t="s">
        <v>70</v>
      </c>
      <c r="D156" s="3" t="s">
        <v>188</v>
      </c>
      <c r="E156" s="4">
        <f>SUM(E157:E160)</f>
        <v>10</v>
      </c>
      <c r="F156" s="4">
        <f>SUM(F157:F160)</f>
        <v>11</v>
      </c>
      <c r="G156" s="4">
        <f>SUM(G157:G160)</f>
        <v>12</v>
      </c>
      <c r="H156" s="4">
        <f>SUM(H157:H160)</f>
        <v>13</v>
      </c>
      <c r="I156" s="4">
        <f>SUM(I157:I160)</f>
        <v>13</v>
      </c>
      <c r="J156" s="4">
        <f t="shared" si="4"/>
        <v>59</v>
      </c>
    </row>
    <row r="157" spans="1:10" ht="30.75" customHeight="1">
      <c r="A157" s="46"/>
      <c r="B157" s="63"/>
      <c r="C157" s="66"/>
      <c r="D157" s="3" t="s">
        <v>189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4">
        <f t="shared" si="4"/>
        <v>0</v>
      </c>
    </row>
    <row r="158" spans="1:10" ht="30.75" customHeight="1">
      <c r="A158" s="46"/>
      <c r="B158" s="63"/>
      <c r="C158" s="66"/>
      <c r="D158" s="3" t="s">
        <v>190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4">
        <f t="shared" si="4"/>
        <v>0</v>
      </c>
    </row>
    <row r="159" spans="1:10" ht="30.75" customHeight="1">
      <c r="A159" s="46"/>
      <c r="B159" s="63"/>
      <c r="C159" s="66"/>
      <c r="D159" s="3" t="s">
        <v>191</v>
      </c>
      <c r="E159" s="5">
        <v>10</v>
      </c>
      <c r="F159" s="5">
        <v>11</v>
      </c>
      <c r="G159" s="5">
        <v>12</v>
      </c>
      <c r="H159" s="5">
        <v>13</v>
      </c>
      <c r="I159" s="5">
        <v>13</v>
      </c>
      <c r="J159" s="4">
        <f t="shared" si="4"/>
        <v>59</v>
      </c>
    </row>
    <row r="160" spans="1:10" ht="30.75" customHeight="1">
      <c r="A160" s="46"/>
      <c r="B160" s="64"/>
      <c r="C160" s="67"/>
      <c r="D160" s="3" t="s">
        <v>192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4">
        <f t="shared" si="4"/>
        <v>0</v>
      </c>
    </row>
    <row r="161" spans="1:10" ht="30" customHeight="1">
      <c r="A161" s="46">
        <v>10</v>
      </c>
      <c r="B161" s="51" t="s">
        <v>223</v>
      </c>
      <c r="C161" s="65" t="s">
        <v>211</v>
      </c>
      <c r="D161" s="3" t="s">
        <v>188</v>
      </c>
      <c r="E161" s="4">
        <f>SUM(E162:E165)</f>
        <v>2</v>
      </c>
      <c r="F161" s="4">
        <f>SUM(F162:F165)</f>
        <v>2</v>
      </c>
      <c r="G161" s="4">
        <f>SUM(G162:G165)</f>
        <v>2</v>
      </c>
      <c r="H161" s="4">
        <f>SUM(H162:H165)</f>
        <v>2</v>
      </c>
      <c r="I161" s="4">
        <f>SUM(I162:I165)</f>
        <v>2</v>
      </c>
      <c r="J161" s="4">
        <f t="shared" si="4"/>
        <v>10</v>
      </c>
    </row>
    <row r="162" spans="1:10" ht="30" customHeight="1">
      <c r="A162" s="46"/>
      <c r="B162" s="63"/>
      <c r="C162" s="66"/>
      <c r="D162" s="3" t="s">
        <v>189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4">
        <f t="shared" si="4"/>
        <v>0</v>
      </c>
    </row>
    <row r="163" spans="1:10" ht="30" customHeight="1">
      <c r="A163" s="46"/>
      <c r="B163" s="63"/>
      <c r="C163" s="66"/>
      <c r="D163" s="3" t="s">
        <v>190</v>
      </c>
      <c r="E163" s="5">
        <v>2</v>
      </c>
      <c r="F163" s="5">
        <v>2</v>
      </c>
      <c r="G163" s="5">
        <v>2</v>
      </c>
      <c r="H163" s="5">
        <v>2</v>
      </c>
      <c r="I163" s="5">
        <v>2</v>
      </c>
      <c r="J163" s="4">
        <f t="shared" si="4"/>
        <v>10</v>
      </c>
    </row>
    <row r="164" spans="1:10" ht="30" customHeight="1">
      <c r="A164" s="46"/>
      <c r="B164" s="63"/>
      <c r="C164" s="66"/>
      <c r="D164" s="3" t="s">
        <v>191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4">
        <f t="shared" si="4"/>
        <v>0</v>
      </c>
    </row>
    <row r="165" spans="1:10" ht="30" customHeight="1">
      <c r="A165" s="46"/>
      <c r="B165" s="64"/>
      <c r="C165" s="67"/>
      <c r="D165" s="3" t="s">
        <v>192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4">
        <f t="shared" si="4"/>
        <v>0</v>
      </c>
    </row>
    <row r="166" spans="1:10" ht="30" customHeight="1">
      <c r="A166" s="46">
        <v>11</v>
      </c>
      <c r="B166" s="51" t="s">
        <v>224</v>
      </c>
      <c r="C166" s="65" t="s">
        <v>503</v>
      </c>
      <c r="D166" s="3" t="s">
        <v>188</v>
      </c>
      <c r="E166" s="4">
        <f>SUM(E167:E170)</f>
        <v>0</v>
      </c>
      <c r="F166" s="4">
        <f>SUM(F167:F170)</f>
        <v>0</v>
      </c>
      <c r="G166" s="4">
        <f>SUM(G167:G170)</f>
        <v>0</v>
      </c>
      <c r="H166" s="4">
        <f>SUM(H167:H170)</f>
        <v>0</v>
      </c>
      <c r="I166" s="4">
        <f>SUM(I167:I170)</f>
        <v>0</v>
      </c>
      <c r="J166" s="4">
        <f t="shared" si="4"/>
        <v>0</v>
      </c>
    </row>
    <row r="167" spans="1:10" ht="30" customHeight="1">
      <c r="A167" s="46"/>
      <c r="B167" s="63"/>
      <c r="C167" s="66"/>
      <c r="D167" s="3" t="s">
        <v>189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4">
        <f t="shared" si="4"/>
        <v>0</v>
      </c>
    </row>
    <row r="168" spans="1:10" ht="30" customHeight="1">
      <c r="A168" s="46"/>
      <c r="B168" s="63"/>
      <c r="C168" s="66"/>
      <c r="D168" s="3" t="s">
        <v>190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4">
        <f t="shared" si="4"/>
        <v>0</v>
      </c>
    </row>
    <row r="169" spans="1:10" ht="30" customHeight="1">
      <c r="A169" s="46"/>
      <c r="B169" s="63"/>
      <c r="C169" s="66"/>
      <c r="D169" s="3" t="s">
        <v>191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4">
        <f t="shared" si="4"/>
        <v>0</v>
      </c>
    </row>
    <row r="170" spans="1:10" ht="30" customHeight="1">
      <c r="A170" s="46"/>
      <c r="B170" s="64"/>
      <c r="C170" s="67"/>
      <c r="D170" s="3" t="s">
        <v>192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4">
        <f t="shared" si="4"/>
        <v>0</v>
      </c>
    </row>
    <row r="171" spans="1:10" ht="30" customHeight="1">
      <c r="A171" s="46">
        <v>12</v>
      </c>
      <c r="B171" s="51" t="s">
        <v>402</v>
      </c>
      <c r="C171" s="65" t="s">
        <v>7</v>
      </c>
      <c r="D171" s="3" t="s">
        <v>188</v>
      </c>
      <c r="E171" s="4">
        <f>SUM(E172:E175)</f>
        <v>0</v>
      </c>
      <c r="F171" s="4">
        <f>SUM(F172:F175)</f>
        <v>0</v>
      </c>
      <c r="G171" s="4">
        <f>SUM(G172:G175)</f>
        <v>0</v>
      </c>
      <c r="H171" s="4">
        <f>SUM(H172:H175)</f>
        <v>0</v>
      </c>
      <c r="I171" s="4">
        <f>SUM(I172:I175)</f>
        <v>0</v>
      </c>
      <c r="J171" s="4">
        <f t="shared" si="4"/>
        <v>0</v>
      </c>
    </row>
    <row r="172" spans="1:10" ht="30" customHeight="1">
      <c r="A172" s="46"/>
      <c r="B172" s="63"/>
      <c r="C172" s="66"/>
      <c r="D172" s="3" t="s">
        <v>189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4">
        <f t="shared" si="4"/>
        <v>0</v>
      </c>
    </row>
    <row r="173" spans="1:10" ht="30" customHeight="1">
      <c r="A173" s="46"/>
      <c r="B173" s="63"/>
      <c r="C173" s="66"/>
      <c r="D173" s="3" t="s">
        <v>190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4">
        <f t="shared" si="4"/>
        <v>0</v>
      </c>
    </row>
    <row r="174" spans="1:10" ht="30" customHeight="1">
      <c r="A174" s="46"/>
      <c r="B174" s="63"/>
      <c r="C174" s="66"/>
      <c r="D174" s="3" t="s">
        <v>191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4">
        <f t="shared" si="4"/>
        <v>0</v>
      </c>
    </row>
    <row r="175" spans="1:10" ht="30" customHeight="1">
      <c r="A175" s="46"/>
      <c r="B175" s="64"/>
      <c r="C175" s="67"/>
      <c r="D175" s="3" t="s">
        <v>192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4">
        <f t="shared" si="4"/>
        <v>0</v>
      </c>
    </row>
    <row r="176" spans="1:10" ht="30" customHeight="1">
      <c r="A176" s="46">
        <v>13</v>
      </c>
      <c r="B176" s="51" t="s">
        <v>20</v>
      </c>
      <c r="C176" s="54" t="s">
        <v>211</v>
      </c>
      <c r="D176" s="3" t="s">
        <v>188</v>
      </c>
      <c r="E176" s="4">
        <f>SUM(E177:E180)</f>
        <v>5</v>
      </c>
      <c r="F176" s="4">
        <f>SUM(F177:F180)</f>
        <v>5</v>
      </c>
      <c r="G176" s="4">
        <f>SUM(G177:G180)</f>
        <v>5</v>
      </c>
      <c r="H176" s="4">
        <f>SUM(H177:H180)</f>
        <v>5</v>
      </c>
      <c r="I176" s="4">
        <f>SUM(I177:I180)</f>
        <v>5</v>
      </c>
      <c r="J176" s="4">
        <f t="shared" si="4"/>
        <v>25</v>
      </c>
    </row>
    <row r="177" spans="1:10" ht="30" customHeight="1">
      <c r="A177" s="46"/>
      <c r="B177" s="52"/>
      <c r="C177" s="54"/>
      <c r="D177" s="3" t="s">
        <v>189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4">
        <f t="shared" si="4"/>
        <v>0</v>
      </c>
    </row>
    <row r="178" spans="1:10" ht="30" customHeight="1">
      <c r="A178" s="46"/>
      <c r="B178" s="52"/>
      <c r="C178" s="54"/>
      <c r="D178" s="3" t="s">
        <v>190</v>
      </c>
      <c r="E178" s="5">
        <v>5</v>
      </c>
      <c r="F178" s="5">
        <v>5</v>
      </c>
      <c r="G178" s="5">
        <v>5</v>
      </c>
      <c r="H178" s="5">
        <v>5</v>
      </c>
      <c r="I178" s="5">
        <v>5</v>
      </c>
      <c r="J178" s="4">
        <f t="shared" si="4"/>
        <v>25</v>
      </c>
    </row>
    <row r="179" spans="1:10" ht="30" customHeight="1">
      <c r="A179" s="46"/>
      <c r="B179" s="52"/>
      <c r="C179" s="54"/>
      <c r="D179" s="3" t="s">
        <v>191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4">
        <f t="shared" si="4"/>
        <v>0</v>
      </c>
    </row>
    <row r="180" spans="1:10" ht="30" customHeight="1">
      <c r="A180" s="46"/>
      <c r="B180" s="53"/>
      <c r="C180" s="54"/>
      <c r="D180" s="3" t="s">
        <v>192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4">
        <f t="shared" si="4"/>
        <v>0</v>
      </c>
    </row>
    <row r="181" spans="1:10" ht="30" customHeight="1">
      <c r="A181" s="46">
        <v>14</v>
      </c>
      <c r="B181" s="51" t="s">
        <v>71</v>
      </c>
      <c r="C181" s="54" t="s">
        <v>211</v>
      </c>
      <c r="D181" s="3" t="s">
        <v>188</v>
      </c>
      <c r="E181" s="4">
        <f>SUM(E182:E185)</f>
        <v>0</v>
      </c>
      <c r="F181" s="4">
        <f>SUM(F182:F185)</f>
        <v>0</v>
      </c>
      <c r="G181" s="4">
        <f>SUM(G182:G185)</f>
        <v>0</v>
      </c>
      <c r="H181" s="4">
        <f>SUM(H182:H185)</f>
        <v>0</v>
      </c>
      <c r="I181" s="4">
        <f>SUM(I182:I185)</f>
        <v>0</v>
      </c>
      <c r="J181" s="4">
        <f t="shared" si="4"/>
        <v>0</v>
      </c>
    </row>
    <row r="182" spans="1:10" ht="30" customHeight="1">
      <c r="A182" s="46"/>
      <c r="B182" s="52"/>
      <c r="C182" s="54"/>
      <c r="D182" s="3" t="s">
        <v>189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4">
        <f t="shared" si="4"/>
        <v>0</v>
      </c>
    </row>
    <row r="183" spans="1:10" ht="30" customHeight="1">
      <c r="A183" s="46"/>
      <c r="B183" s="52"/>
      <c r="C183" s="54"/>
      <c r="D183" s="3" t="s">
        <v>190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4">
        <f t="shared" si="4"/>
        <v>0</v>
      </c>
    </row>
    <row r="184" spans="1:10" ht="30" customHeight="1">
      <c r="A184" s="46"/>
      <c r="B184" s="52"/>
      <c r="C184" s="54"/>
      <c r="D184" s="3" t="s">
        <v>191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4">
        <f t="shared" si="4"/>
        <v>0</v>
      </c>
    </row>
    <row r="185" spans="1:10" ht="30" customHeight="1">
      <c r="A185" s="46"/>
      <c r="B185" s="53"/>
      <c r="C185" s="54"/>
      <c r="D185" s="3" t="s">
        <v>192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4">
        <f t="shared" si="4"/>
        <v>0</v>
      </c>
    </row>
    <row r="186" spans="1:10" ht="27" customHeight="1">
      <c r="A186" s="46">
        <v>15</v>
      </c>
      <c r="B186" s="51" t="s">
        <v>213</v>
      </c>
      <c r="C186" s="54" t="s">
        <v>257</v>
      </c>
      <c r="D186" s="3" t="s">
        <v>188</v>
      </c>
      <c r="E186" s="4">
        <f>SUM(E187:E190)</f>
        <v>0</v>
      </c>
      <c r="F186" s="4">
        <f>SUM(F187:F190)</f>
        <v>0</v>
      </c>
      <c r="G186" s="4">
        <f>SUM(G187:G190)</f>
        <v>0</v>
      </c>
      <c r="H186" s="4">
        <f>SUM(H187:H190)</f>
        <v>0</v>
      </c>
      <c r="I186" s="4">
        <f>SUM(I187:I190)</f>
        <v>0</v>
      </c>
      <c r="J186" s="4">
        <f t="shared" si="4"/>
        <v>0</v>
      </c>
    </row>
    <row r="187" spans="1:10" ht="27" customHeight="1">
      <c r="A187" s="46"/>
      <c r="B187" s="52"/>
      <c r="C187" s="54"/>
      <c r="D187" s="3" t="s">
        <v>189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4">
        <f t="shared" si="4"/>
        <v>0</v>
      </c>
    </row>
    <row r="188" spans="1:10" ht="27" customHeight="1">
      <c r="A188" s="46"/>
      <c r="B188" s="52"/>
      <c r="C188" s="54"/>
      <c r="D188" s="3" t="s">
        <v>190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4">
        <f t="shared" si="4"/>
        <v>0</v>
      </c>
    </row>
    <row r="189" spans="1:10" ht="27" customHeight="1">
      <c r="A189" s="46"/>
      <c r="B189" s="52"/>
      <c r="C189" s="54"/>
      <c r="D189" s="3" t="s">
        <v>191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4">
        <f t="shared" si="4"/>
        <v>0</v>
      </c>
    </row>
    <row r="190" spans="1:10" ht="27" customHeight="1">
      <c r="A190" s="46"/>
      <c r="B190" s="53"/>
      <c r="C190" s="54"/>
      <c r="D190" s="3" t="s">
        <v>192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4">
        <f t="shared" si="4"/>
        <v>0</v>
      </c>
    </row>
    <row r="191" spans="1:10" ht="27" customHeight="1">
      <c r="A191" s="45" t="s">
        <v>413</v>
      </c>
      <c r="B191" s="59"/>
      <c r="C191" s="59"/>
      <c r="D191" s="60"/>
      <c r="E191" s="6">
        <f>SUM(E116,E121,E126,E131,E136,E141,E146,E151,E156,E161,E166,E171,E176,E181,E186)</f>
        <v>89.3</v>
      </c>
      <c r="F191" s="6">
        <f>SUM(F116,F121,F126,F131,F136,F141,F146,F151,F156,F161,F166,F171,F176,F181,F186)</f>
        <v>96.5</v>
      </c>
      <c r="G191" s="6">
        <f>SUM(G116,G121,G126,G131,G136,G141,G146,G151,G156,G161,G166,G171,G176,G181,G186)</f>
        <v>104.6</v>
      </c>
      <c r="H191" s="6">
        <f>SUM(H116,H121,H126,H131,H136,H141,H146,H151,H156,H161,H166,H171,H176,H181,H186)</f>
        <v>112.7</v>
      </c>
      <c r="I191" s="6">
        <f>SUM(I116,I121,I126,I131,I136,I141,I146,I151,I156,I161,I166,I171,I176,I181,I186)</f>
        <v>117.8</v>
      </c>
      <c r="J191" s="4">
        <f t="shared" si="4"/>
        <v>520.9</v>
      </c>
    </row>
    <row r="192" spans="1:11" ht="25.5" customHeight="1">
      <c r="A192" s="25"/>
      <c r="B192" s="26"/>
      <c r="C192" s="26"/>
      <c r="D192" s="27" t="s">
        <v>189</v>
      </c>
      <c r="E192" s="28">
        <f>E117+E122+E127+E132+E137+E142+E147+E152+E157+E162+E167+E172+E177+E182+E187</f>
        <v>0</v>
      </c>
      <c r="F192" s="28">
        <f>F117+F122+F127+F132+F137+F142+F147+F152+F157+F162+F167+F172+F177+F182+F187</f>
        <v>0</v>
      </c>
      <c r="G192" s="28">
        <f>G117+G122+G127+G132+G137+G142+G147+G152+G157+G162+G167+G172+G177+G182+G187</f>
        <v>0</v>
      </c>
      <c r="H192" s="28">
        <f>H117+H122+H127+H132+H137+H142+H147+H152+H157+H162+H167+H172+H177+H182+H187</f>
        <v>0</v>
      </c>
      <c r="I192" s="28">
        <f>I117+I122+I127+I132+I137+I142+I147+I152+I157+I162+I167+I172+I177+I182+I187</f>
        <v>0</v>
      </c>
      <c r="J192" s="4">
        <f t="shared" si="4"/>
        <v>0</v>
      </c>
      <c r="K192" s="14"/>
    </row>
    <row r="193" spans="1:11" ht="25.5" customHeight="1">
      <c r="A193" s="29"/>
      <c r="B193" s="30"/>
      <c r="C193" s="30"/>
      <c r="D193" s="31" t="s">
        <v>190</v>
      </c>
      <c r="E193" s="28">
        <f aca="true" t="shared" si="5" ref="E193:I195">E118+E123+E128+E133+E138+E143+E148+E153+E158+E163+E168+E173+E178+E183+E188</f>
        <v>54.5</v>
      </c>
      <c r="F193" s="28">
        <f t="shared" si="5"/>
        <v>59.7</v>
      </c>
      <c r="G193" s="28">
        <f t="shared" si="5"/>
        <v>65.8</v>
      </c>
      <c r="H193" s="28">
        <f t="shared" si="5"/>
        <v>71.9</v>
      </c>
      <c r="I193" s="28">
        <f t="shared" si="5"/>
        <v>76</v>
      </c>
      <c r="J193" s="4">
        <f t="shared" si="4"/>
        <v>327.9</v>
      </c>
      <c r="K193" s="14"/>
    </row>
    <row r="194" spans="1:11" ht="25.5" customHeight="1">
      <c r="A194" s="29"/>
      <c r="B194" s="30"/>
      <c r="C194" s="30"/>
      <c r="D194" s="31" t="s">
        <v>191</v>
      </c>
      <c r="E194" s="28">
        <f t="shared" si="5"/>
        <v>10</v>
      </c>
      <c r="F194" s="28">
        <f t="shared" si="5"/>
        <v>11</v>
      </c>
      <c r="G194" s="28">
        <f t="shared" si="5"/>
        <v>12</v>
      </c>
      <c r="H194" s="28">
        <f t="shared" si="5"/>
        <v>13</v>
      </c>
      <c r="I194" s="28">
        <f t="shared" si="5"/>
        <v>13</v>
      </c>
      <c r="J194" s="4">
        <f t="shared" si="4"/>
        <v>59</v>
      </c>
      <c r="K194" s="14"/>
    </row>
    <row r="195" spans="1:11" ht="25.5" customHeight="1">
      <c r="A195" s="29"/>
      <c r="B195" s="30"/>
      <c r="C195" s="30"/>
      <c r="D195" s="31" t="s">
        <v>192</v>
      </c>
      <c r="E195" s="28">
        <f t="shared" si="5"/>
        <v>24.8</v>
      </c>
      <c r="F195" s="28">
        <f t="shared" si="5"/>
        <v>25.8</v>
      </c>
      <c r="G195" s="28">
        <f t="shared" si="5"/>
        <v>26.8</v>
      </c>
      <c r="H195" s="28">
        <f t="shared" si="5"/>
        <v>27.8</v>
      </c>
      <c r="I195" s="28">
        <f t="shared" si="5"/>
        <v>28.8</v>
      </c>
      <c r="J195" s="4">
        <f t="shared" si="4"/>
        <v>134</v>
      </c>
      <c r="K195" s="14"/>
    </row>
    <row r="196" spans="1:10" ht="27" customHeight="1">
      <c r="A196" s="118" t="s">
        <v>21</v>
      </c>
      <c r="B196" s="119"/>
      <c r="C196" s="119"/>
      <c r="D196" s="119"/>
      <c r="E196" s="119"/>
      <c r="F196" s="119"/>
      <c r="G196" s="119"/>
      <c r="H196" s="119"/>
      <c r="I196" s="119"/>
      <c r="J196" s="120"/>
    </row>
    <row r="197" spans="1:10" ht="27" customHeight="1">
      <c r="A197" s="50">
        <v>1</v>
      </c>
      <c r="B197" s="51" t="s">
        <v>225</v>
      </c>
      <c r="C197" s="54" t="s">
        <v>412</v>
      </c>
      <c r="D197" s="3" t="s">
        <v>188</v>
      </c>
      <c r="E197" s="4">
        <f>SUM(E198:E201)</f>
        <v>0</v>
      </c>
      <c r="F197" s="4">
        <f>SUM(F198:F201)</f>
        <v>0</v>
      </c>
      <c r="G197" s="4">
        <f>SUM(G198:G201)</f>
        <v>0</v>
      </c>
      <c r="H197" s="4">
        <f>SUM(H198:H201)</f>
        <v>0</v>
      </c>
      <c r="I197" s="4">
        <f>SUM(I198:I201)</f>
        <v>0</v>
      </c>
      <c r="J197" s="4">
        <f t="shared" si="4"/>
        <v>0</v>
      </c>
    </row>
    <row r="198" spans="1:10" ht="27" customHeight="1">
      <c r="A198" s="50"/>
      <c r="B198" s="52"/>
      <c r="C198" s="54"/>
      <c r="D198" s="3" t="s">
        <v>189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4">
        <f t="shared" si="4"/>
        <v>0</v>
      </c>
    </row>
    <row r="199" spans="1:10" ht="27" customHeight="1">
      <c r="A199" s="50"/>
      <c r="B199" s="52"/>
      <c r="C199" s="54"/>
      <c r="D199" s="3" t="s">
        <v>190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4">
        <f aca="true" t="shared" si="6" ref="J199:J256">SUM(E199:I199)</f>
        <v>0</v>
      </c>
    </row>
    <row r="200" spans="1:10" ht="27" customHeight="1">
      <c r="A200" s="50"/>
      <c r="B200" s="52"/>
      <c r="C200" s="54"/>
      <c r="D200" s="3" t="s">
        <v>191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4">
        <f t="shared" si="6"/>
        <v>0</v>
      </c>
    </row>
    <row r="201" spans="1:10" ht="27" customHeight="1">
      <c r="A201" s="50"/>
      <c r="B201" s="53"/>
      <c r="C201" s="54"/>
      <c r="D201" s="3" t="s">
        <v>192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4">
        <f t="shared" si="6"/>
        <v>0</v>
      </c>
    </row>
    <row r="202" spans="1:10" ht="27" customHeight="1">
      <c r="A202" s="50">
        <v>2</v>
      </c>
      <c r="B202" s="51" t="s">
        <v>72</v>
      </c>
      <c r="C202" s="54" t="s">
        <v>418</v>
      </c>
      <c r="D202" s="3" t="s">
        <v>188</v>
      </c>
      <c r="E202" s="4">
        <f>SUM(E203:E206)</f>
        <v>5</v>
      </c>
      <c r="F202" s="4">
        <f>SUM(F203:F206)</f>
        <v>0</v>
      </c>
      <c r="G202" s="4">
        <f>SUM(G203:G206)</f>
        <v>0</v>
      </c>
      <c r="H202" s="4">
        <f>SUM(H203:H206)</f>
        <v>0</v>
      </c>
      <c r="I202" s="4">
        <f>SUM(I203:I206)</f>
        <v>0</v>
      </c>
      <c r="J202" s="4">
        <f t="shared" si="6"/>
        <v>5</v>
      </c>
    </row>
    <row r="203" spans="1:10" ht="27" customHeight="1">
      <c r="A203" s="50"/>
      <c r="B203" s="52"/>
      <c r="C203" s="54"/>
      <c r="D203" s="3" t="s">
        <v>189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4">
        <f t="shared" si="6"/>
        <v>0</v>
      </c>
    </row>
    <row r="204" spans="1:10" ht="27" customHeight="1">
      <c r="A204" s="50"/>
      <c r="B204" s="52"/>
      <c r="C204" s="54"/>
      <c r="D204" s="3" t="s">
        <v>190</v>
      </c>
      <c r="E204" s="5">
        <v>5</v>
      </c>
      <c r="F204" s="5">
        <v>0</v>
      </c>
      <c r="G204" s="5">
        <v>0</v>
      </c>
      <c r="H204" s="5">
        <v>0</v>
      </c>
      <c r="I204" s="5">
        <v>0</v>
      </c>
      <c r="J204" s="4">
        <f t="shared" si="6"/>
        <v>5</v>
      </c>
    </row>
    <row r="205" spans="1:10" ht="27" customHeight="1">
      <c r="A205" s="50"/>
      <c r="B205" s="52"/>
      <c r="C205" s="54"/>
      <c r="D205" s="3" t="s">
        <v>191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4">
        <f t="shared" si="6"/>
        <v>0</v>
      </c>
    </row>
    <row r="206" spans="1:10" ht="27" customHeight="1">
      <c r="A206" s="50"/>
      <c r="B206" s="53"/>
      <c r="C206" s="54"/>
      <c r="D206" s="3" t="s">
        <v>192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4">
        <f t="shared" si="6"/>
        <v>0</v>
      </c>
    </row>
    <row r="207" spans="1:10" ht="30" customHeight="1">
      <c r="A207" s="50">
        <v>3</v>
      </c>
      <c r="B207" s="51" t="s">
        <v>238</v>
      </c>
      <c r="C207" s="54" t="s">
        <v>8</v>
      </c>
      <c r="D207" s="3" t="s">
        <v>188</v>
      </c>
      <c r="E207" s="4">
        <f>SUM(E208:E211)</f>
        <v>3</v>
      </c>
      <c r="F207" s="4">
        <f>SUM(F208:F211)</f>
        <v>0</v>
      </c>
      <c r="G207" s="4">
        <f>SUM(G208:G211)</f>
        <v>0</v>
      </c>
      <c r="H207" s="4">
        <f>SUM(H208:H211)</f>
        <v>0</v>
      </c>
      <c r="I207" s="4">
        <f>SUM(I208:I211)</f>
        <v>0</v>
      </c>
      <c r="J207" s="4">
        <f t="shared" si="6"/>
        <v>3</v>
      </c>
    </row>
    <row r="208" spans="1:10" ht="30" customHeight="1">
      <c r="A208" s="50"/>
      <c r="B208" s="52"/>
      <c r="C208" s="54"/>
      <c r="D208" s="3" t="s">
        <v>189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4">
        <f t="shared" si="6"/>
        <v>0</v>
      </c>
    </row>
    <row r="209" spans="1:10" ht="30" customHeight="1">
      <c r="A209" s="50"/>
      <c r="B209" s="52"/>
      <c r="C209" s="54"/>
      <c r="D209" s="3" t="s">
        <v>190</v>
      </c>
      <c r="E209" s="5">
        <v>3</v>
      </c>
      <c r="F209" s="5">
        <v>0</v>
      </c>
      <c r="G209" s="5">
        <v>0</v>
      </c>
      <c r="H209" s="5">
        <v>0</v>
      </c>
      <c r="I209" s="5">
        <v>0</v>
      </c>
      <c r="J209" s="4">
        <f t="shared" si="6"/>
        <v>3</v>
      </c>
    </row>
    <row r="210" spans="1:10" ht="30" customHeight="1">
      <c r="A210" s="50"/>
      <c r="B210" s="52"/>
      <c r="C210" s="54"/>
      <c r="D210" s="3" t="s">
        <v>191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4">
        <f t="shared" si="6"/>
        <v>0</v>
      </c>
    </row>
    <row r="211" spans="1:10" ht="30" customHeight="1">
      <c r="A211" s="50"/>
      <c r="B211" s="53"/>
      <c r="C211" s="54"/>
      <c r="D211" s="3" t="s">
        <v>192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4">
        <f t="shared" si="6"/>
        <v>0</v>
      </c>
    </row>
    <row r="212" spans="1:10" ht="30" customHeight="1">
      <c r="A212" s="50">
        <v>4</v>
      </c>
      <c r="B212" s="51" t="s">
        <v>73</v>
      </c>
      <c r="C212" s="54" t="s">
        <v>9</v>
      </c>
      <c r="D212" s="3" t="s">
        <v>188</v>
      </c>
      <c r="E212" s="4">
        <f>SUM(E213:E216)</f>
        <v>0</v>
      </c>
      <c r="F212" s="4">
        <f>SUM(F213:F216)</f>
        <v>0</v>
      </c>
      <c r="G212" s="4">
        <f>SUM(G213:G216)</f>
        <v>0</v>
      </c>
      <c r="H212" s="4">
        <f>SUM(H213:H216)</f>
        <v>0</v>
      </c>
      <c r="I212" s="4">
        <f>SUM(I213:I216)</f>
        <v>0</v>
      </c>
      <c r="J212" s="4">
        <f t="shared" si="6"/>
        <v>0</v>
      </c>
    </row>
    <row r="213" spans="1:10" ht="30" customHeight="1">
      <c r="A213" s="50"/>
      <c r="B213" s="52"/>
      <c r="C213" s="54"/>
      <c r="D213" s="3" t="s">
        <v>189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4">
        <f t="shared" si="6"/>
        <v>0</v>
      </c>
    </row>
    <row r="214" spans="1:10" ht="30" customHeight="1">
      <c r="A214" s="50"/>
      <c r="B214" s="52"/>
      <c r="C214" s="54"/>
      <c r="D214" s="3" t="s">
        <v>190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4">
        <f t="shared" si="6"/>
        <v>0</v>
      </c>
    </row>
    <row r="215" spans="1:10" ht="30" customHeight="1">
      <c r="A215" s="50"/>
      <c r="B215" s="52"/>
      <c r="C215" s="54"/>
      <c r="D215" s="3" t="s">
        <v>191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4">
        <f t="shared" si="6"/>
        <v>0</v>
      </c>
    </row>
    <row r="216" spans="1:10" ht="30" customHeight="1">
      <c r="A216" s="50"/>
      <c r="B216" s="53"/>
      <c r="C216" s="54"/>
      <c r="D216" s="3" t="s">
        <v>192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4">
        <f t="shared" si="6"/>
        <v>0</v>
      </c>
    </row>
    <row r="217" spans="1:10" ht="30" customHeight="1">
      <c r="A217" s="50">
        <v>5</v>
      </c>
      <c r="B217" s="51" t="s">
        <v>74</v>
      </c>
      <c r="C217" s="54" t="s">
        <v>418</v>
      </c>
      <c r="D217" s="3" t="s">
        <v>188</v>
      </c>
      <c r="E217" s="4">
        <f>SUM(E218:E221)</f>
        <v>0</v>
      </c>
      <c r="F217" s="4">
        <f>SUM(F218:F221)</f>
        <v>0</v>
      </c>
      <c r="G217" s="4">
        <f>SUM(G218:G221)</f>
        <v>0</v>
      </c>
      <c r="H217" s="4">
        <f>SUM(H218:H221)</f>
        <v>0</v>
      </c>
      <c r="I217" s="4">
        <f>SUM(I218:I221)</f>
        <v>0</v>
      </c>
      <c r="J217" s="4">
        <f t="shared" si="6"/>
        <v>0</v>
      </c>
    </row>
    <row r="218" spans="1:10" ht="30" customHeight="1">
      <c r="A218" s="50"/>
      <c r="B218" s="52"/>
      <c r="C218" s="54"/>
      <c r="D218" s="3" t="s">
        <v>189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4">
        <f t="shared" si="6"/>
        <v>0</v>
      </c>
    </row>
    <row r="219" spans="1:10" ht="30" customHeight="1">
      <c r="A219" s="50"/>
      <c r="B219" s="52"/>
      <c r="C219" s="54"/>
      <c r="D219" s="3" t="s">
        <v>190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4">
        <f t="shared" si="6"/>
        <v>0</v>
      </c>
    </row>
    <row r="220" spans="1:10" ht="30" customHeight="1">
      <c r="A220" s="50"/>
      <c r="B220" s="52"/>
      <c r="C220" s="54"/>
      <c r="D220" s="3" t="s">
        <v>191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4">
        <f t="shared" si="6"/>
        <v>0</v>
      </c>
    </row>
    <row r="221" spans="1:10" ht="30" customHeight="1">
      <c r="A221" s="50"/>
      <c r="B221" s="53"/>
      <c r="C221" s="54"/>
      <c r="D221" s="3" t="s">
        <v>192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4">
        <f t="shared" si="6"/>
        <v>0</v>
      </c>
    </row>
    <row r="222" spans="1:10" ht="30" customHeight="1">
      <c r="A222" s="50">
        <v>6</v>
      </c>
      <c r="B222" s="51" t="s">
        <v>22</v>
      </c>
      <c r="C222" s="54" t="s">
        <v>412</v>
      </c>
      <c r="D222" s="3" t="s">
        <v>188</v>
      </c>
      <c r="E222" s="4">
        <f>SUM(E223:E226)</f>
        <v>0</v>
      </c>
      <c r="F222" s="4">
        <f>SUM(F223:F226)</f>
        <v>0</v>
      </c>
      <c r="G222" s="4">
        <f>SUM(G223:G226)</f>
        <v>0</v>
      </c>
      <c r="H222" s="4">
        <f>SUM(H223:H226)</f>
        <v>0</v>
      </c>
      <c r="I222" s="4">
        <f>SUM(I223:I226)</f>
        <v>0</v>
      </c>
      <c r="J222" s="4">
        <f t="shared" si="6"/>
        <v>0</v>
      </c>
    </row>
    <row r="223" spans="1:10" ht="30" customHeight="1">
      <c r="A223" s="50"/>
      <c r="B223" s="52"/>
      <c r="C223" s="54"/>
      <c r="D223" s="3" t="s">
        <v>189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4">
        <f t="shared" si="6"/>
        <v>0</v>
      </c>
    </row>
    <row r="224" spans="1:10" ht="30" customHeight="1">
      <c r="A224" s="50"/>
      <c r="B224" s="52"/>
      <c r="C224" s="54"/>
      <c r="D224" s="3" t="s">
        <v>190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4">
        <f t="shared" si="6"/>
        <v>0</v>
      </c>
    </row>
    <row r="225" spans="1:10" ht="30" customHeight="1">
      <c r="A225" s="50"/>
      <c r="B225" s="52"/>
      <c r="C225" s="54"/>
      <c r="D225" s="3" t="s">
        <v>191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4">
        <f t="shared" si="6"/>
        <v>0</v>
      </c>
    </row>
    <row r="226" spans="1:10" ht="30" customHeight="1">
      <c r="A226" s="50"/>
      <c r="B226" s="53"/>
      <c r="C226" s="54"/>
      <c r="D226" s="3" t="s">
        <v>192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4">
        <f t="shared" si="6"/>
        <v>0</v>
      </c>
    </row>
    <row r="227" spans="1:10" ht="30" customHeight="1">
      <c r="A227" s="50">
        <v>7</v>
      </c>
      <c r="B227" s="51" t="s">
        <v>226</v>
      </c>
      <c r="C227" s="54" t="s">
        <v>418</v>
      </c>
      <c r="D227" s="3" t="s">
        <v>188</v>
      </c>
      <c r="E227" s="4">
        <f>SUM(E228:E231)</f>
        <v>4</v>
      </c>
      <c r="F227" s="4">
        <f>SUM(F228:F231)</f>
        <v>4</v>
      </c>
      <c r="G227" s="4">
        <f>SUM(G228:G231)</f>
        <v>4</v>
      </c>
      <c r="H227" s="4">
        <f>SUM(H228:H231)</f>
        <v>4</v>
      </c>
      <c r="I227" s="4">
        <f>SUM(I228:I231)</f>
        <v>4</v>
      </c>
      <c r="J227" s="4">
        <f t="shared" si="6"/>
        <v>20</v>
      </c>
    </row>
    <row r="228" spans="1:10" ht="30" customHeight="1">
      <c r="A228" s="50"/>
      <c r="B228" s="52"/>
      <c r="C228" s="54"/>
      <c r="D228" s="3" t="s">
        <v>189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4">
        <f t="shared" si="6"/>
        <v>0</v>
      </c>
    </row>
    <row r="229" spans="1:10" ht="30" customHeight="1">
      <c r="A229" s="50"/>
      <c r="B229" s="52"/>
      <c r="C229" s="54"/>
      <c r="D229" s="3" t="s">
        <v>190</v>
      </c>
      <c r="E229" s="5">
        <v>4</v>
      </c>
      <c r="F229" s="5">
        <v>4</v>
      </c>
      <c r="G229" s="5">
        <v>4</v>
      </c>
      <c r="H229" s="5">
        <v>4</v>
      </c>
      <c r="I229" s="5">
        <v>4</v>
      </c>
      <c r="J229" s="4">
        <f t="shared" si="6"/>
        <v>20</v>
      </c>
    </row>
    <row r="230" spans="1:10" ht="30" customHeight="1">
      <c r="A230" s="50"/>
      <c r="B230" s="52"/>
      <c r="C230" s="54"/>
      <c r="D230" s="3" t="s">
        <v>191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4">
        <f t="shared" si="6"/>
        <v>0</v>
      </c>
    </row>
    <row r="231" spans="1:10" ht="30" customHeight="1">
      <c r="A231" s="50"/>
      <c r="B231" s="53"/>
      <c r="C231" s="54"/>
      <c r="D231" s="3" t="s">
        <v>192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4">
        <f t="shared" si="6"/>
        <v>0</v>
      </c>
    </row>
    <row r="232" spans="1:10" ht="30" customHeight="1">
      <c r="A232" s="50">
        <v>8</v>
      </c>
      <c r="B232" s="51" t="s">
        <v>23</v>
      </c>
      <c r="C232" s="54" t="s">
        <v>214</v>
      </c>
      <c r="D232" s="3" t="s">
        <v>188</v>
      </c>
      <c r="E232" s="4">
        <f>SUM(E233:E236)</f>
        <v>0</v>
      </c>
      <c r="F232" s="4">
        <f>SUM(F233:F236)</f>
        <v>0</v>
      </c>
      <c r="G232" s="4">
        <f>SUM(G233:G236)</f>
        <v>0</v>
      </c>
      <c r="H232" s="4">
        <f>SUM(H233:H236)</f>
        <v>0</v>
      </c>
      <c r="I232" s="4">
        <f>SUM(I233:I236)</f>
        <v>0</v>
      </c>
      <c r="J232" s="4">
        <f t="shared" si="6"/>
        <v>0</v>
      </c>
    </row>
    <row r="233" spans="1:10" ht="30" customHeight="1">
      <c r="A233" s="50"/>
      <c r="B233" s="52"/>
      <c r="C233" s="54"/>
      <c r="D233" s="3" t="s">
        <v>189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4">
        <f t="shared" si="6"/>
        <v>0</v>
      </c>
    </row>
    <row r="234" spans="1:10" ht="30" customHeight="1">
      <c r="A234" s="50"/>
      <c r="B234" s="52"/>
      <c r="C234" s="54"/>
      <c r="D234" s="3" t="s">
        <v>190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4">
        <f t="shared" si="6"/>
        <v>0</v>
      </c>
    </row>
    <row r="235" spans="1:10" ht="30" customHeight="1">
      <c r="A235" s="50"/>
      <c r="B235" s="52"/>
      <c r="C235" s="54"/>
      <c r="D235" s="3" t="s">
        <v>191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4">
        <f t="shared" si="6"/>
        <v>0</v>
      </c>
    </row>
    <row r="236" spans="1:10" ht="30" customHeight="1">
      <c r="A236" s="50"/>
      <c r="B236" s="53"/>
      <c r="C236" s="54"/>
      <c r="D236" s="3" t="s">
        <v>192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4">
        <f t="shared" si="6"/>
        <v>0</v>
      </c>
    </row>
    <row r="237" spans="1:10" ht="27.75" customHeight="1">
      <c r="A237" s="50">
        <v>9</v>
      </c>
      <c r="B237" s="51" t="s">
        <v>75</v>
      </c>
      <c r="C237" s="54" t="s">
        <v>215</v>
      </c>
      <c r="D237" s="3" t="s">
        <v>188</v>
      </c>
      <c r="E237" s="4">
        <f>SUM(E238:E241)</f>
        <v>6</v>
      </c>
      <c r="F237" s="4">
        <f>SUM(F238:F241)</f>
        <v>6</v>
      </c>
      <c r="G237" s="4">
        <f>SUM(G238:G241)</f>
        <v>6</v>
      </c>
      <c r="H237" s="4">
        <f>SUM(H238:H241)</f>
        <v>6</v>
      </c>
      <c r="I237" s="4">
        <f>SUM(I238:I241)</f>
        <v>6</v>
      </c>
      <c r="J237" s="4">
        <f t="shared" si="6"/>
        <v>30</v>
      </c>
    </row>
    <row r="238" spans="1:10" ht="27.75" customHeight="1">
      <c r="A238" s="50"/>
      <c r="B238" s="52"/>
      <c r="C238" s="54"/>
      <c r="D238" s="3" t="s">
        <v>189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4">
        <f t="shared" si="6"/>
        <v>0</v>
      </c>
    </row>
    <row r="239" spans="1:10" ht="27.75" customHeight="1">
      <c r="A239" s="50"/>
      <c r="B239" s="52"/>
      <c r="C239" s="54"/>
      <c r="D239" s="3" t="s">
        <v>190</v>
      </c>
      <c r="E239" s="5">
        <v>4</v>
      </c>
      <c r="F239" s="5">
        <v>4</v>
      </c>
      <c r="G239" s="5">
        <v>4</v>
      </c>
      <c r="H239" s="5">
        <v>4</v>
      </c>
      <c r="I239" s="5">
        <v>4</v>
      </c>
      <c r="J239" s="4">
        <f t="shared" si="6"/>
        <v>20</v>
      </c>
    </row>
    <row r="240" spans="1:10" ht="27.75" customHeight="1">
      <c r="A240" s="50"/>
      <c r="B240" s="52"/>
      <c r="C240" s="54"/>
      <c r="D240" s="3" t="s">
        <v>191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4">
        <f t="shared" si="6"/>
        <v>0</v>
      </c>
    </row>
    <row r="241" spans="1:10" ht="27.75" customHeight="1">
      <c r="A241" s="50"/>
      <c r="B241" s="53"/>
      <c r="C241" s="54"/>
      <c r="D241" s="3" t="s">
        <v>192</v>
      </c>
      <c r="E241" s="5">
        <v>2</v>
      </c>
      <c r="F241" s="5">
        <v>2</v>
      </c>
      <c r="G241" s="5">
        <v>2</v>
      </c>
      <c r="H241" s="5">
        <v>2</v>
      </c>
      <c r="I241" s="5">
        <v>2</v>
      </c>
      <c r="J241" s="4">
        <f t="shared" si="6"/>
        <v>10</v>
      </c>
    </row>
    <row r="242" spans="1:10" ht="27.75" customHeight="1">
      <c r="A242" s="50">
        <v>10</v>
      </c>
      <c r="B242" s="51" t="s">
        <v>76</v>
      </c>
      <c r="C242" s="54" t="s">
        <v>216</v>
      </c>
      <c r="D242" s="3" t="s">
        <v>188</v>
      </c>
      <c r="E242" s="4">
        <f>SUM(E243:E246)</f>
        <v>0</v>
      </c>
      <c r="F242" s="4">
        <f>SUM(F243:F246)</f>
        <v>0</v>
      </c>
      <c r="G242" s="4">
        <f>SUM(G243:G246)</f>
        <v>0</v>
      </c>
      <c r="H242" s="4">
        <f>SUM(H243:H246)</f>
        <v>0</v>
      </c>
      <c r="I242" s="4">
        <f>SUM(I243:I246)</f>
        <v>0</v>
      </c>
      <c r="J242" s="4">
        <f t="shared" si="6"/>
        <v>0</v>
      </c>
    </row>
    <row r="243" spans="1:10" ht="27.75" customHeight="1">
      <c r="A243" s="50"/>
      <c r="B243" s="52"/>
      <c r="C243" s="54"/>
      <c r="D243" s="3" t="s">
        <v>189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4">
        <f t="shared" si="6"/>
        <v>0</v>
      </c>
    </row>
    <row r="244" spans="1:10" ht="27.75" customHeight="1">
      <c r="A244" s="50"/>
      <c r="B244" s="52"/>
      <c r="C244" s="54"/>
      <c r="D244" s="3" t="s">
        <v>190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4">
        <f t="shared" si="6"/>
        <v>0</v>
      </c>
    </row>
    <row r="245" spans="1:10" ht="27.75" customHeight="1">
      <c r="A245" s="50"/>
      <c r="B245" s="52"/>
      <c r="C245" s="54"/>
      <c r="D245" s="3" t="s">
        <v>191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4">
        <f t="shared" si="6"/>
        <v>0</v>
      </c>
    </row>
    <row r="246" spans="1:10" ht="27.75" customHeight="1">
      <c r="A246" s="50"/>
      <c r="B246" s="53"/>
      <c r="C246" s="54"/>
      <c r="D246" s="3" t="s">
        <v>192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4">
        <f t="shared" si="6"/>
        <v>0</v>
      </c>
    </row>
    <row r="247" spans="1:10" ht="27.75" customHeight="1">
      <c r="A247" s="50">
        <v>11</v>
      </c>
      <c r="B247" s="51" t="s">
        <v>421</v>
      </c>
      <c r="C247" s="54" t="s">
        <v>412</v>
      </c>
      <c r="D247" s="3" t="s">
        <v>188</v>
      </c>
      <c r="E247" s="4">
        <f>SUM(E248:E251)</f>
        <v>0</v>
      </c>
      <c r="F247" s="4">
        <f>SUM(F248:F251)</f>
        <v>0</v>
      </c>
      <c r="G247" s="4">
        <f>SUM(G248:G251)</f>
        <v>0</v>
      </c>
      <c r="H247" s="4">
        <f>SUM(H248:H251)</f>
        <v>0</v>
      </c>
      <c r="I247" s="4">
        <f>SUM(I248:I251)</f>
        <v>0</v>
      </c>
      <c r="J247" s="4">
        <f t="shared" si="6"/>
        <v>0</v>
      </c>
    </row>
    <row r="248" spans="1:10" ht="27.75" customHeight="1">
      <c r="A248" s="50"/>
      <c r="B248" s="52"/>
      <c r="C248" s="54"/>
      <c r="D248" s="3" t="s">
        <v>189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4">
        <f t="shared" si="6"/>
        <v>0</v>
      </c>
    </row>
    <row r="249" spans="1:10" ht="27.75" customHeight="1">
      <c r="A249" s="50"/>
      <c r="B249" s="52"/>
      <c r="C249" s="54"/>
      <c r="D249" s="3" t="s">
        <v>190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4">
        <f t="shared" si="6"/>
        <v>0</v>
      </c>
    </row>
    <row r="250" spans="1:10" ht="27.75" customHeight="1">
      <c r="A250" s="50"/>
      <c r="B250" s="52"/>
      <c r="C250" s="54"/>
      <c r="D250" s="3" t="s">
        <v>191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4">
        <f t="shared" si="6"/>
        <v>0</v>
      </c>
    </row>
    <row r="251" spans="1:10" ht="27.75" customHeight="1">
      <c r="A251" s="50"/>
      <c r="B251" s="53"/>
      <c r="C251" s="54"/>
      <c r="D251" s="3" t="s">
        <v>192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4">
        <f t="shared" si="6"/>
        <v>0</v>
      </c>
    </row>
    <row r="252" spans="1:10" ht="27.75" customHeight="1">
      <c r="A252" s="58" t="s">
        <v>413</v>
      </c>
      <c r="B252" s="59"/>
      <c r="C252" s="59"/>
      <c r="D252" s="60"/>
      <c r="E252" s="4">
        <f>SUM(E197,E202,E207,E212,E217,E222,E227,E237,E242,E247)</f>
        <v>18</v>
      </c>
      <c r="F252" s="4">
        <f>SUM(F197,F202,F207,F212,F217,F222,F227,F237,F242,F247)</f>
        <v>10</v>
      </c>
      <c r="G252" s="4">
        <f>SUM(G197,G202,G207,G212,G217,G222,G227,G237,G242,G247)</f>
        <v>10</v>
      </c>
      <c r="H252" s="4">
        <f>SUM(H197,H202,H207,H212,H217,H222,H227,H237,H242,H247)</f>
        <v>10</v>
      </c>
      <c r="I252" s="4">
        <f>SUM(I197,I202,I207,I212,I217,I222,I227,I237,I242,I247)</f>
        <v>10</v>
      </c>
      <c r="J252" s="4">
        <f t="shared" si="6"/>
        <v>58</v>
      </c>
    </row>
    <row r="253" spans="1:11" ht="25.5" customHeight="1">
      <c r="A253" s="25"/>
      <c r="B253" s="26"/>
      <c r="C253" s="26"/>
      <c r="D253" s="27" t="s">
        <v>189</v>
      </c>
      <c r="E253" s="28">
        <f>E198+E203+E208+E213+E218+E223+E228+E233+E238+E243+E248</f>
        <v>0</v>
      </c>
      <c r="F253" s="28">
        <f>F198+F203+F208+F213+F218+F223+F228+F233+F238+F243+F248</f>
        <v>0</v>
      </c>
      <c r="G253" s="28">
        <f>G198+G203+G208+G213+G218+G223+G228+G233+G238+G243+G248</f>
        <v>0</v>
      </c>
      <c r="H253" s="28">
        <f>H198+H203+H208+H213+H218+H223+H228+H233+H238+H243+H248</f>
        <v>0</v>
      </c>
      <c r="I253" s="28">
        <f>I198+I203+I208+I213+I218+I223+I228+I233+I238+I243+I248</f>
        <v>0</v>
      </c>
      <c r="J253" s="4">
        <f t="shared" si="6"/>
        <v>0</v>
      </c>
      <c r="K253" s="14"/>
    </row>
    <row r="254" spans="1:11" ht="25.5" customHeight="1">
      <c r="A254" s="29"/>
      <c r="B254" s="30"/>
      <c r="C254" s="30"/>
      <c r="D254" s="31" t="s">
        <v>190</v>
      </c>
      <c r="E254" s="28">
        <f aca="true" t="shared" si="7" ref="E254:I256">E199+E204+E209+E214+E219+E224+E229+E234+E239+E244+E249</f>
        <v>16</v>
      </c>
      <c r="F254" s="28">
        <f t="shared" si="7"/>
        <v>8</v>
      </c>
      <c r="G254" s="28">
        <f t="shared" si="7"/>
        <v>8</v>
      </c>
      <c r="H254" s="28">
        <f t="shared" si="7"/>
        <v>8</v>
      </c>
      <c r="I254" s="28">
        <f t="shared" si="7"/>
        <v>8</v>
      </c>
      <c r="J254" s="4">
        <f t="shared" si="6"/>
        <v>48</v>
      </c>
      <c r="K254" s="14"/>
    </row>
    <row r="255" spans="1:11" ht="25.5" customHeight="1">
      <c r="A255" s="29"/>
      <c r="B255" s="30"/>
      <c r="C255" s="30"/>
      <c r="D255" s="31" t="s">
        <v>191</v>
      </c>
      <c r="E255" s="28">
        <f t="shared" si="7"/>
        <v>0</v>
      </c>
      <c r="F255" s="28">
        <f t="shared" si="7"/>
        <v>0</v>
      </c>
      <c r="G255" s="28">
        <f t="shared" si="7"/>
        <v>0</v>
      </c>
      <c r="H255" s="28">
        <f t="shared" si="7"/>
        <v>0</v>
      </c>
      <c r="I255" s="28">
        <f t="shared" si="7"/>
        <v>0</v>
      </c>
      <c r="J255" s="4">
        <f t="shared" si="6"/>
        <v>0</v>
      </c>
      <c r="K255" s="14"/>
    </row>
    <row r="256" spans="1:11" ht="25.5" customHeight="1">
      <c r="A256" s="29"/>
      <c r="B256" s="30"/>
      <c r="C256" s="30"/>
      <c r="D256" s="31" t="s">
        <v>192</v>
      </c>
      <c r="E256" s="28">
        <f t="shared" si="7"/>
        <v>2</v>
      </c>
      <c r="F256" s="28">
        <f t="shared" si="7"/>
        <v>2</v>
      </c>
      <c r="G256" s="28">
        <f t="shared" si="7"/>
        <v>2</v>
      </c>
      <c r="H256" s="28">
        <f t="shared" si="7"/>
        <v>2</v>
      </c>
      <c r="I256" s="28">
        <f t="shared" si="7"/>
        <v>2</v>
      </c>
      <c r="J256" s="4">
        <f t="shared" si="6"/>
        <v>10</v>
      </c>
      <c r="K256" s="14"/>
    </row>
    <row r="257" spans="1:10" ht="25.5" customHeight="1">
      <c r="A257" s="55" t="s">
        <v>218</v>
      </c>
      <c r="B257" s="56"/>
      <c r="C257" s="56"/>
      <c r="D257" s="56"/>
      <c r="E257" s="56"/>
      <c r="F257" s="56"/>
      <c r="G257" s="56"/>
      <c r="H257" s="56"/>
      <c r="I257" s="56"/>
      <c r="J257" s="57"/>
    </row>
    <row r="258" spans="1:10" ht="25.5" customHeight="1">
      <c r="A258" s="55" t="s">
        <v>217</v>
      </c>
      <c r="B258" s="56"/>
      <c r="C258" s="56"/>
      <c r="D258" s="56"/>
      <c r="E258" s="56"/>
      <c r="F258" s="56"/>
      <c r="G258" s="56"/>
      <c r="H258" s="56"/>
      <c r="I258" s="56"/>
      <c r="J258" s="57"/>
    </row>
    <row r="259" spans="1:10" ht="25.5" customHeight="1">
      <c r="A259" s="50">
        <v>1</v>
      </c>
      <c r="B259" s="51" t="s">
        <v>219</v>
      </c>
      <c r="C259" s="54" t="s">
        <v>239</v>
      </c>
      <c r="D259" s="3" t="s">
        <v>188</v>
      </c>
      <c r="E259" s="4">
        <f>SUM(E260:E263)</f>
        <v>2</v>
      </c>
      <c r="F259" s="4">
        <f>SUM(F260:F263)</f>
        <v>2</v>
      </c>
      <c r="G259" s="4">
        <f>SUM(G260:G263)</f>
        <v>2</v>
      </c>
      <c r="H259" s="4">
        <f>SUM(H260:H263)</f>
        <v>2</v>
      </c>
      <c r="I259" s="4">
        <f>SUM(I260:I263)</f>
        <v>2</v>
      </c>
      <c r="J259" s="4">
        <f aca="true" t="shared" si="8" ref="J259:J322">SUM(E259:I259)</f>
        <v>10</v>
      </c>
    </row>
    <row r="260" spans="1:11" ht="25.5" customHeight="1">
      <c r="A260" s="50"/>
      <c r="B260" s="52"/>
      <c r="C260" s="54"/>
      <c r="D260" s="3" t="s">
        <v>189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4">
        <f t="shared" si="8"/>
        <v>0</v>
      </c>
      <c r="K260" s="14"/>
    </row>
    <row r="261" spans="1:11" ht="25.5" customHeight="1">
      <c r="A261" s="50"/>
      <c r="B261" s="52"/>
      <c r="C261" s="54"/>
      <c r="D261" s="3" t="s">
        <v>190</v>
      </c>
      <c r="E261" s="5">
        <v>2</v>
      </c>
      <c r="F261" s="5">
        <v>2</v>
      </c>
      <c r="G261" s="5">
        <v>2</v>
      </c>
      <c r="H261" s="5">
        <v>2</v>
      </c>
      <c r="I261" s="5">
        <v>2</v>
      </c>
      <c r="J261" s="4">
        <f t="shared" si="8"/>
        <v>10</v>
      </c>
      <c r="K261" s="14"/>
    </row>
    <row r="262" spans="1:11" ht="25.5" customHeight="1">
      <c r="A262" s="50"/>
      <c r="B262" s="52"/>
      <c r="C262" s="54"/>
      <c r="D262" s="3" t="s">
        <v>191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4">
        <f t="shared" si="8"/>
        <v>0</v>
      </c>
      <c r="K262" s="14"/>
    </row>
    <row r="263" spans="1:10" ht="25.5" customHeight="1">
      <c r="A263" s="50"/>
      <c r="B263" s="53"/>
      <c r="C263" s="54"/>
      <c r="D263" s="3" t="s">
        <v>192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4">
        <f t="shared" si="8"/>
        <v>0</v>
      </c>
    </row>
    <row r="264" spans="1:10" ht="25.5" customHeight="1">
      <c r="A264" s="50">
        <v>2</v>
      </c>
      <c r="B264" s="51" t="s">
        <v>240</v>
      </c>
      <c r="C264" s="54" t="s">
        <v>220</v>
      </c>
      <c r="D264" s="3" t="s">
        <v>188</v>
      </c>
      <c r="E264" s="4">
        <f>SUM(E265:E268)</f>
        <v>2</v>
      </c>
      <c r="F264" s="4">
        <f>SUM(F265:F268)</f>
        <v>2</v>
      </c>
      <c r="G264" s="4">
        <f>SUM(G265:G268)</f>
        <v>2</v>
      </c>
      <c r="H264" s="4">
        <f>SUM(H265:H268)</f>
        <v>2</v>
      </c>
      <c r="I264" s="4">
        <f>SUM(I265:I268)</f>
        <v>2</v>
      </c>
      <c r="J264" s="4">
        <f t="shared" si="8"/>
        <v>10</v>
      </c>
    </row>
    <row r="265" spans="1:10" ht="25.5" customHeight="1">
      <c r="A265" s="50"/>
      <c r="B265" s="52"/>
      <c r="C265" s="54"/>
      <c r="D265" s="3" t="s">
        <v>189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4">
        <f t="shared" si="8"/>
        <v>0</v>
      </c>
    </row>
    <row r="266" spans="1:10" ht="25.5" customHeight="1">
      <c r="A266" s="50"/>
      <c r="B266" s="52"/>
      <c r="C266" s="54"/>
      <c r="D266" s="3" t="s">
        <v>190</v>
      </c>
      <c r="E266" s="5">
        <v>2</v>
      </c>
      <c r="F266" s="5">
        <v>2</v>
      </c>
      <c r="G266" s="5">
        <v>2</v>
      </c>
      <c r="H266" s="5">
        <v>2</v>
      </c>
      <c r="I266" s="5">
        <v>2</v>
      </c>
      <c r="J266" s="4">
        <f t="shared" si="8"/>
        <v>10</v>
      </c>
    </row>
    <row r="267" spans="1:10" ht="25.5" customHeight="1">
      <c r="A267" s="50"/>
      <c r="B267" s="52"/>
      <c r="C267" s="54"/>
      <c r="D267" s="3" t="s">
        <v>191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4">
        <f t="shared" si="8"/>
        <v>0</v>
      </c>
    </row>
    <row r="268" spans="1:10" ht="25.5" customHeight="1">
      <c r="A268" s="50"/>
      <c r="B268" s="53"/>
      <c r="C268" s="54"/>
      <c r="D268" s="3" t="s">
        <v>192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4">
        <f t="shared" si="8"/>
        <v>0</v>
      </c>
    </row>
    <row r="269" spans="1:10" ht="28.5" customHeight="1">
      <c r="A269" s="50">
        <v>3</v>
      </c>
      <c r="B269" s="51" t="s">
        <v>241</v>
      </c>
      <c r="C269" s="54" t="s">
        <v>425</v>
      </c>
      <c r="D269" s="3" t="s">
        <v>188</v>
      </c>
      <c r="E269" s="4">
        <f>SUM(E270:E273)</f>
        <v>2</v>
      </c>
      <c r="F269" s="4">
        <f>SUM(F270:F273)</f>
        <v>3</v>
      </c>
      <c r="G269" s="4">
        <f>SUM(G270:G273)</f>
        <v>3</v>
      </c>
      <c r="H269" s="4">
        <f>SUM(H270:H273)</f>
        <v>3</v>
      </c>
      <c r="I269" s="4">
        <f>SUM(I270:I273)</f>
        <v>4</v>
      </c>
      <c r="J269" s="4">
        <f t="shared" si="8"/>
        <v>15</v>
      </c>
    </row>
    <row r="270" spans="1:10" ht="28.5" customHeight="1">
      <c r="A270" s="50"/>
      <c r="B270" s="52"/>
      <c r="C270" s="54"/>
      <c r="D270" s="3" t="s">
        <v>189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4">
        <f t="shared" si="8"/>
        <v>0</v>
      </c>
    </row>
    <row r="271" spans="1:10" ht="28.5" customHeight="1">
      <c r="A271" s="50"/>
      <c r="B271" s="52"/>
      <c r="C271" s="54"/>
      <c r="D271" s="3" t="s">
        <v>190</v>
      </c>
      <c r="E271" s="5">
        <v>2</v>
      </c>
      <c r="F271" s="5">
        <v>3</v>
      </c>
      <c r="G271" s="5">
        <v>3</v>
      </c>
      <c r="H271" s="5">
        <v>3</v>
      </c>
      <c r="I271" s="5">
        <v>4</v>
      </c>
      <c r="J271" s="4">
        <f t="shared" si="8"/>
        <v>15</v>
      </c>
    </row>
    <row r="272" spans="1:10" ht="28.5" customHeight="1">
      <c r="A272" s="50"/>
      <c r="B272" s="52"/>
      <c r="C272" s="54"/>
      <c r="D272" s="3" t="s">
        <v>191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4">
        <f t="shared" si="8"/>
        <v>0</v>
      </c>
    </row>
    <row r="273" spans="1:10" ht="28.5" customHeight="1">
      <c r="A273" s="50"/>
      <c r="B273" s="53"/>
      <c r="C273" s="54"/>
      <c r="D273" s="3" t="s">
        <v>192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4">
        <f t="shared" si="8"/>
        <v>0</v>
      </c>
    </row>
    <row r="274" spans="1:10" ht="30" customHeight="1">
      <c r="A274" s="50">
        <v>4</v>
      </c>
      <c r="B274" s="51" t="s">
        <v>426</v>
      </c>
      <c r="C274" s="54" t="s">
        <v>427</v>
      </c>
      <c r="D274" s="3" t="s">
        <v>188</v>
      </c>
      <c r="E274" s="4">
        <f>SUM(E275:E278)</f>
        <v>5</v>
      </c>
      <c r="F274" s="4">
        <f>SUM(F275:F278)</f>
        <v>5</v>
      </c>
      <c r="G274" s="4">
        <f>SUM(G275:G278)</f>
        <v>6</v>
      </c>
      <c r="H274" s="4">
        <f>SUM(H275:H278)</f>
        <v>6</v>
      </c>
      <c r="I274" s="4">
        <f>SUM(I275:I278)</f>
        <v>6</v>
      </c>
      <c r="J274" s="4">
        <f t="shared" si="8"/>
        <v>28</v>
      </c>
    </row>
    <row r="275" spans="1:10" ht="30" customHeight="1">
      <c r="A275" s="50"/>
      <c r="B275" s="52"/>
      <c r="C275" s="54"/>
      <c r="D275" s="3" t="s">
        <v>189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4">
        <f t="shared" si="8"/>
        <v>0</v>
      </c>
    </row>
    <row r="276" spans="1:10" ht="30" customHeight="1">
      <c r="A276" s="50"/>
      <c r="B276" s="52"/>
      <c r="C276" s="54"/>
      <c r="D276" s="3" t="s">
        <v>190</v>
      </c>
      <c r="E276" s="5">
        <v>3</v>
      </c>
      <c r="F276" s="5">
        <v>3</v>
      </c>
      <c r="G276" s="5">
        <v>3</v>
      </c>
      <c r="H276" s="5">
        <v>3</v>
      </c>
      <c r="I276" s="5">
        <v>3</v>
      </c>
      <c r="J276" s="4">
        <f t="shared" si="8"/>
        <v>15</v>
      </c>
    </row>
    <row r="277" spans="1:10" ht="30" customHeight="1">
      <c r="A277" s="50"/>
      <c r="B277" s="52"/>
      <c r="C277" s="54"/>
      <c r="D277" s="3" t="s">
        <v>191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4">
        <f t="shared" si="8"/>
        <v>0</v>
      </c>
    </row>
    <row r="278" spans="1:10" ht="30" customHeight="1">
      <c r="A278" s="50"/>
      <c r="B278" s="53"/>
      <c r="C278" s="54"/>
      <c r="D278" s="3" t="s">
        <v>192</v>
      </c>
      <c r="E278" s="5">
        <v>2</v>
      </c>
      <c r="F278" s="5">
        <v>2</v>
      </c>
      <c r="G278" s="5">
        <v>3</v>
      </c>
      <c r="H278" s="5">
        <v>3</v>
      </c>
      <c r="I278" s="5">
        <v>3</v>
      </c>
      <c r="J278" s="4">
        <f t="shared" si="8"/>
        <v>13</v>
      </c>
    </row>
    <row r="279" spans="1:10" ht="30" customHeight="1">
      <c r="A279" s="50">
        <v>5</v>
      </c>
      <c r="B279" s="51" t="s">
        <v>428</v>
      </c>
      <c r="C279" s="54" t="s">
        <v>429</v>
      </c>
      <c r="D279" s="3" t="s">
        <v>188</v>
      </c>
      <c r="E279" s="4">
        <f>SUM(E280:E283)</f>
        <v>11</v>
      </c>
      <c r="F279" s="4">
        <f>SUM(F280:F283)</f>
        <v>13</v>
      </c>
      <c r="G279" s="4">
        <f>SUM(G280:G283)</f>
        <v>15</v>
      </c>
      <c r="H279" s="4">
        <f>SUM(H280:H283)</f>
        <v>15</v>
      </c>
      <c r="I279" s="4">
        <f>SUM(I280:I283)</f>
        <v>16</v>
      </c>
      <c r="J279" s="4">
        <f t="shared" si="8"/>
        <v>70</v>
      </c>
    </row>
    <row r="280" spans="1:10" ht="30" customHeight="1">
      <c r="A280" s="50"/>
      <c r="B280" s="52"/>
      <c r="C280" s="54"/>
      <c r="D280" s="3" t="s">
        <v>189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4">
        <f t="shared" si="8"/>
        <v>0</v>
      </c>
    </row>
    <row r="281" spans="1:10" ht="30" customHeight="1">
      <c r="A281" s="50"/>
      <c r="B281" s="52"/>
      <c r="C281" s="54"/>
      <c r="D281" s="3" t="s">
        <v>190</v>
      </c>
      <c r="E281" s="5">
        <v>11</v>
      </c>
      <c r="F281" s="5">
        <v>13</v>
      </c>
      <c r="G281" s="5">
        <v>15</v>
      </c>
      <c r="H281" s="5">
        <v>15</v>
      </c>
      <c r="I281" s="5">
        <v>16</v>
      </c>
      <c r="J281" s="4">
        <f t="shared" si="8"/>
        <v>70</v>
      </c>
    </row>
    <row r="282" spans="1:10" ht="30" customHeight="1">
      <c r="A282" s="50"/>
      <c r="B282" s="52"/>
      <c r="C282" s="54"/>
      <c r="D282" s="3" t="s">
        <v>191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4">
        <f t="shared" si="8"/>
        <v>0</v>
      </c>
    </row>
    <row r="283" spans="1:10" ht="30" customHeight="1">
      <c r="A283" s="50"/>
      <c r="B283" s="53"/>
      <c r="C283" s="54"/>
      <c r="D283" s="3" t="s">
        <v>192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4">
        <f t="shared" si="8"/>
        <v>0</v>
      </c>
    </row>
    <row r="284" spans="1:10" ht="30" customHeight="1">
      <c r="A284" s="50">
        <v>6</v>
      </c>
      <c r="B284" s="51" t="s">
        <v>430</v>
      </c>
      <c r="C284" s="54" t="s">
        <v>242</v>
      </c>
      <c r="D284" s="3" t="s">
        <v>188</v>
      </c>
      <c r="E284" s="4">
        <f>SUM(E285:E288)</f>
        <v>0</v>
      </c>
      <c r="F284" s="4">
        <f>SUM(F285:F288)</f>
        <v>0</v>
      </c>
      <c r="G284" s="4">
        <f>SUM(G285:G288)</f>
        <v>0</v>
      </c>
      <c r="H284" s="4">
        <f>SUM(H285:H288)</f>
        <v>0</v>
      </c>
      <c r="I284" s="4">
        <f>SUM(I285:I288)</f>
        <v>0</v>
      </c>
      <c r="J284" s="4">
        <f t="shared" si="8"/>
        <v>0</v>
      </c>
    </row>
    <row r="285" spans="1:10" ht="30" customHeight="1">
      <c r="A285" s="50"/>
      <c r="B285" s="52"/>
      <c r="C285" s="54"/>
      <c r="D285" s="3" t="s">
        <v>189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4">
        <f t="shared" si="8"/>
        <v>0</v>
      </c>
    </row>
    <row r="286" spans="1:10" ht="30" customHeight="1">
      <c r="A286" s="50"/>
      <c r="B286" s="52"/>
      <c r="C286" s="54"/>
      <c r="D286" s="3" t="s">
        <v>190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4">
        <f t="shared" si="8"/>
        <v>0</v>
      </c>
    </row>
    <row r="287" spans="1:10" ht="30" customHeight="1">
      <c r="A287" s="50"/>
      <c r="B287" s="52"/>
      <c r="C287" s="54"/>
      <c r="D287" s="3" t="s">
        <v>191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4">
        <f t="shared" si="8"/>
        <v>0</v>
      </c>
    </row>
    <row r="288" spans="1:10" ht="30" customHeight="1">
      <c r="A288" s="50"/>
      <c r="B288" s="53"/>
      <c r="C288" s="54"/>
      <c r="D288" s="3" t="s">
        <v>192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4">
        <f t="shared" si="8"/>
        <v>0</v>
      </c>
    </row>
    <row r="289" spans="1:10" ht="30" customHeight="1">
      <c r="A289" s="50">
        <v>7</v>
      </c>
      <c r="B289" s="51" t="s">
        <v>431</v>
      </c>
      <c r="C289" s="54" t="s">
        <v>432</v>
      </c>
      <c r="D289" s="3" t="s">
        <v>188</v>
      </c>
      <c r="E289" s="4">
        <f>SUM(E290:E293)</f>
        <v>3</v>
      </c>
      <c r="F289" s="4">
        <f>SUM(F290:F293)</f>
        <v>4</v>
      </c>
      <c r="G289" s="4">
        <f>SUM(G290:G293)</f>
        <v>4</v>
      </c>
      <c r="H289" s="4">
        <f>SUM(H290:H293)</f>
        <v>4</v>
      </c>
      <c r="I289" s="4">
        <f>SUM(I290:I293)</f>
        <v>4</v>
      </c>
      <c r="J289" s="4">
        <f t="shared" si="8"/>
        <v>19</v>
      </c>
    </row>
    <row r="290" spans="1:10" ht="30" customHeight="1">
      <c r="A290" s="50"/>
      <c r="B290" s="52"/>
      <c r="C290" s="54"/>
      <c r="D290" s="3" t="s">
        <v>189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4">
        <f t="shared" si="8"/>
        <v>0</v>
      </c>
    </row>
    <row r="291" spans="1:10" ht="30" customHeight="1">
      <c r="A291" s="50"/>
      <c r="B291" s="52"/>
      <c r="C291" s="54"/>
      <c r="D291" s="3" t="s">
        <v>190</v>
      </c>
      <c r="E291" s="5">
        <v>3</v>
      </c>
      <c r="F291" s="5">
        <v>4</v>
      </c>
      <c r="G291" s="5">
        <v>4</v>
      </c>
      <c r="H291" s="5">
        <v>4</v>
      </c>
      <c r="I291" s="5">
        <v>4</v>
      </c>
      <c r="J291" s="4">
        <f t="shared" si="8"/>
        <v>19</v>
      </c>
    </row>
    <row r="292" spans="1:10" ht="30" customHeight="1">
      <c r="A292" s="50"/>
      <c r="B292" s="52"/>
      <c r="C292" s="54"/>
      <c r="D292" s="3" t="s">
        <v>191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4">
        <f t="shared" si="8"/>
        <v>0</v>
      </c>
    </row>
    <row r="293" spans="1:10" ht="30" customHeight="1">
      <c r="A293" s="50"/>
      <c r="B293" s="53"/>
      <c r="C293" s="54"/>
      <c r="D293" s="3" t="s">
        <v>192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4">
        <f t="shared" si="8"/>
        <v>0</v>
      </c>
    </row>
    <row r="294" spans="1:10" ht="30" customHeight="1">
      <c r="A294" s="50">
        <v>8</v>
      </c>
      <c r="B294" s="51" t="s">
        <v>422</v>
      </c>
      <c r="C294" s="54" t="s">
        <v>433</v>
      </c>
      <c r="D294" s="3" t="s">
        <v>188</v>
      </c>
      <c r="E294" s="4">
        <f>SUM(E295:E298)</f>
        <v>4</v>
      </c>
      <c r="F294" s="4">
        <f>SUM(F295:F298)</f>
        <v>4</v>
      </c>
      <c r="G294" s="4">
        <f>SUM(G295:G298)</f>
        <v>5</v>
      </c>
      <c r="H294" s="4">
        <f>SUM(H295:H298)</f>
        <v>5</v>
      </c>
      <c r="I294" s="4">
        <f>SUM(I295:I298)</f>
        <v>5</v>
      </c>
      <c r="J294" s="4">
        <f t="shared" si="8"/>
        <v>23</v>
      </c>
    </row>
    <row r="295" spans="1:10" ht="30" customHeight="1">
      <c r="A295" s="50"/>
      <c r="B295" s="52"/>
      <c r="C295" s="54"/>
      <c r="D295" s="3" t="s">
        <v>189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4">
        <f t="shared" si="8"/>
        <v>0</v>
      </c>
    </row>
    <row r="296" spans="1:10" ht="30" customHeight="1">
      <c r="A296" s="50"/>
      <c r="B296" s="52"/>
      <c r="C296" s="54"/>
      <c r="D296" s="3" t="s">
        <v>190</v>
      </c>
      <c r="E296" s="5">
        <v>4</v>
      </c>
      <c r="F296" s="5">
        <v>4</v>
      </c>
      <c r="G296" s="5">
        <v>5</v>
      </c>
      <c r="H296" s="5">
        <v>5</v>
      </c>
      <c r="I296" s="5">
        <v>5</v>
      </c>
      <c r="J296" s="4">
        <f t="shared" si="8"/>
        <v>23</v>
      </c>
    </row>
    <row r="297" spans="1:10" ht="30" customHeight="1">
      <c r="A297" s="50"/>
      <c r="B297" s="52"/>
      <c r="C297" s="54"/>
      <c r="D297" s="3" t="s">
        <v>191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4">
        <f t="shared" si="8"/>
        <v>0</v>
      </c>
    </row>
    <row r="298" spans="1:10" ht="30" customHeight="1">
      <c r="A298" s="50"/>
      <c r="B298" s="53"/>
      <c r="C298" s="54"/>
      <c r="D298" s="3" t="s">
        <v>192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4">
        <f t="shared" si="8"/>
        <v>0</v>
      </c>
    </row>
    <row r="299" spans="1:10" ht="30" customHeight="1">
      <c r="A299" s="50">
        <v>9</v>
      </c>
      <c r="B299" s="51" t="s">
        <v>77</v>
      </c>
      <c r="C299" s="54" t="s">
        <v>49</v>
      </c>
      <c r="D299" s="3" t="s">
        <v>188</v>
      </c>
      <c r="E299" s="4">
        <f>SUM(E300:E303)</f>
        <v>12</v>
      </c>
      <c r="F299" s="4">
        <f>SUM(F300:F303)</f>
        <v>13</v>
      </c>
      <c r="G299" s="4">
        <f>SUM(G300:G303)</f>
        <v>15</v>
      </c>
      <c r="H299" s="4">
        <f>SUM(H300:H303)</f>
        <v>18</v>
      </c>
      <c r="I299" s="4">
        <f>SUM(I300:I303)</f>
        <v>19</v>
      </c>
      <c r="J299" s="4">
        <f t="shared" si="8"/>
        <v>77</v>
      </c>
    </row>
    <row r="300" spans="1:10" ht="30" customHeight="1">
      <c r="A300" s="50"/>
      <c r="B300" s="52"/>
      <c r="C300" s="54"/>
      <c r="D300" s="3" t="s">
        <v>189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4">
        <f t="shared" si="8"/>
        <v>0</v>
      </c>
    </row>
    <row r="301" spans="1:10" ht="30" customHeight="1">
      <c r="A301" s="50"/>
      <c r="B301" s="52"/>
      <c r="C301" s="54"/>
      <c r="D301" s="3" t="s">
        <v>190</v>
      </c>
      <c r="E301" s="5">
        <v>12</v>
      </c>
      <c r="F301" s="5">
        <v>13</v>
      </c>
      <c r="G301" s="5">
        <v>15</v>
      </c>
      <c r="H301" s="5">
        <v>18</v>
      </c>
      <c r="I301" s="5">
        <v>19</v>
      </c>
      <c r="J301" s="4">
        <f t="shared" si="8"/>
        <v>77</v>
      </c>
    </row>
    <row r="302" spans="1:10" ht="30" customHeight="1">
      <c r="A302" s="50"/>
      <c r="B302" s="52"/>
      <c r="C302" s="54"/>
      <c r="D302" s="3" t="s">
        <v>191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4">
        <f t="shared" si="8"/>
        <v>0</v>
      </c>
    </row>
    <row r="303" spans="1:10" ht="30" customHeight="1">
      <c r="A303" s="50"/>
      <c r="B303" s="53"/>
      <c r="C303" s="54"/>
      <c r="D303" s="3" t="s">
        <v>192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4">
        <f t="shared" si="8"/>
        <v>0</v>
      </c>
    </row>
    <row r="304" spans="1:10" ht="30" customHeight="1">
      <c r="A304" s="50">
        <v>10</v>
      </c>
      <c r="B304" s="51" t="s">
        <v>50</v>
      </c>
      <c r="C304" s="54" t="s">
        <v>434</v>
      </c>
      <c r="D304" s="3" t="s">
        <v>188</v>
      </c>
      <c r="E304" s="4">
        <f>SUM(E305:E308)</f>
        <v>0</v>
      </c>
      <c r="F304" s="4">
        <f>SUM(F305:F308)</f>
        <v>0</v>
      </c>
      <c r="G304" s="4">
        <f>SUM(G305:G308)</f>
        <v>0</v>
      </c>
      <c r="H304" s="4">
        <f>SUM(H305:H308)</f>
        <v>0</v>
      </c>
      <c r="I304" s="4">
        <f>SUM(I305:I308)</f>
        <v>0</v>
      </c>
      <c r="J304" s="4">
        <f t="shared" si="8"/>
        <v>0</v>
      </c>
    </row>
    <row r="305" spans="1:10" ht="30" customHeight="1">
      <c r="A305" s="50"/>
      <c r="B305" s="52"/>
      <c r="C305" s="54"/>
      <c r="D305" s="3" t="s">
        <v>189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4">
        <f t="shared" si="8"/>
        <v>0</v>
      </c>
    </row>
    <row r="306" spans="1:10" ht="30" customHeight="1">
      <c r="A306" s="50"/>
      <c r="B306" s="52"/>
      <c r="C306" s="54"/>
      <c r="D306" s="3" t="s">
        <v>190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4">
        <f t="shared" si="8"/>
        <v>0</v>
      </c>
    </row>
    <row r="307" spans="1:10" ht="30" customHeight="1">
      <c r="A307" s="50"/>
      <c r="B307" s="52"/>
      <c r="C307" s="54"/>
      <c r="D307" s="3" t="s">
        <v>191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4">
        <f t="shared" si="8"/>
        <v>0</v>
      </c>
    </row>
    <row r="308" spans="1:10" ht="30" customHeight="1">
      <c r="A308" s="50"/>
      <c r="B308" s="53"/>
      <c r="C308" s="54"/>
      <c r="D308" s="3" t="s">
        <v>192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4">
        <f t="shared" si="8"/>
        <v>0</v>
      </c>
    </row>
    <row r="309" spans="1:10" ht="30" customHeight="1">
      <c r="A309" s="50">
        <v>11</v>
      </c>
      <c r="B309" s="51" t="s">
        <v>227</v>
      </c>
      <c r="C309" s="54" t="s">
        <v>432</v>
      </c>
      <c r="D309" s="3" t="s">
        <v>188</v>
      </c>
      <c r="E309" s="4">
        <f>SUM(E310:E313)</f>
        <v>12</v>
      </c>
      <c r="F309" s="4">
        <f>SUM(F310:F313)</f>
        <v>0</v>
      </c>
      <c r="G309" s="4">
        <f>SUM(G310:G313)</f>
        <v>0</v>
      </c>
      <c r="H309" s="4">
        <f>SUM(H310:H313)</f>
        <v>0</v>
      </c>
      <c r="I309" s="4">
        <f>SUM(I310:I313)</f>
        <v>0</v>
      </c>
      <c r="J309" s="4">
        <f t="shared" si="8"/>
        <v>12</v>
      </c>
    </row>
    <row r="310" spans="1:10" ht="30" customHeight="1">
      <c r="A310" s="50"/>
      <c r="B310" s="52"/>
      <c r="C310" s="54"/>
      <c r="D310" s="3" t="s">
        <v>189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4">
        <f t="shared" si="8"/>
        <v>0</v>
      </c>
    </row>
    <row r="311" spans="1:10" ht="30" customHeight="1">
      <c r="A311" s="50"/>
      <c r="B311" s="52"/>
      <c r="C311" s="54"/>
      <c r="D311" s="3" t="s">
        <v>190</v>
      </c>
      <c r="E311" s="5">
        <v>12</v>
      </c>
      <c r="F311" s="5">
        <v>0</v>
      </c>
      <c r="G311" s="5">
        <v>0</v>
      </c>
      <c r="H311" s="5">
        <v>0</v>
      </c>
      <c r="I311" s="5">
        <v>0</v>
      </c>
      <c r="J311" s="4">
        <f t="shared" si="8"/>
        <v>12</v>
      </c>
    </row>
    <row r="312" spans="1:10" ht="30" customHeight="1">
      <c r="A312" s="50"/>
      <c r="B312" s="52"/>
      <c r="C312" s="54"/>
      <c r="D312" s="3" t="s">
        <v>191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4">
        <f t="shared" si="8"/>
        <v>0</v>
      </c>
    </row>
    <row r="313" spans="1:10" ht="30" customHeight="1">
      <c r="A313" s="50"/>
      <c r="B313" s="53"/>
      <c r="C313" s="54"/>
      <c r="D313" s="3" t="s">
        <v>192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4">
        <f t="shared" si="8"/>
        <v>0</v>
      </c>
    </row>
    <row r="314" spans="1:10" ht="30" customHeight="1">
      <c r="A314" s="50">
        <v>12</v>
      </c>
      <c r="B314" s="51" t="s">
        <v>228</v>
      </c>
      <c r="C314" s="54" t="s">
        <v>51</v>
      </c>
      <c r="D314" s="3" t="s">
        <v>188</v>
      </c>
      <c r="E314" s="4">
        <f>SUM(E315:E318)</f>
        <v>8</v>
      </c>
      <c r="F314" s="4">
        <f>SUM(F315:F318)</f>
        <v>10</v>
      </c>
      <c r="G314" s="4">
        <f>SUM(G315:G318)</f>
        <v>12</v>
      </c>
      <c r="H314" s="4">
        <f>SUM(H315:H318)</f>
        <v>14</v>
      </c>
      <c r="I314" s="4">
        <f>SUM(I315:I318)</f>
        <v>15</v>
      </c>
      <c r="J314" s="4">
        <f t="shared" si="8"/>
        <v>59</v>
      </c>
    </row>
    <row r="315" spans="1:10" ht="30" customHeight="1">
      <c r="A315" s="50"/>
      <c r="B315" s="52"/>
      <c r="C315" s="54"/>
      <c r="D315" s="3" t="s">
        <v>189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4">
        <f t="shared" si="8"/>
        <v>0</v>
      </c>
    </row>
    <row r="316" spans="1:10" ht="30" customHeight="1">
      <c r="A316" s="50"/>
      <c r="B316" s="52"/>
      <c r="C316" s="54"/>
      <c r="D316" s="3" t="s">
        <v>190</v>
      </c>
      <c r="E316" s="5">
        <v>8</v>
      </c>
      <c r="F316" s="5">
        <v>10</v>
      </c>
      <c r="G316" s="5">
        <v>12</v>
      </c>
      <c r="H316" s="5">
        <v>14</v>
      </c>
      <c r="I316" s="5">
        <v>15</v>
      </c>
      <c r="J316" s="4">
        <f t="shared" si="8"/>
        <v>59</v>
      </c>
    </row>
    <row r="317" spans="1:10" ht="30" customHeight="1">
      <c r="A317" s="50"/>
      <c r="B317" s="52"/>
      <c r="C317" s="54"/>
      <c r="D317" s="3" t="s">
        <v>191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4">
        <f t="shared" si="8"/>
        <v>0</v>
      </c>
    </row>
    <row r="318" spans="1:10" ht="30" customHeight="1">
      <c r="A318" s="50"/>
      <c r="B318" s="53"/>
      <c r="C318" s="54"/>
      <c r="D318" s="3" t="s">
        <v>192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4">
        <f t="shared" si="8"/>
        <v>0</v>
      </c>
    </row>
    <row r="319" spans="1:10" ht="30" customHeight="1">
      <c r="A319" s="50">
        <v>13</v>
      </c>
      <c r="B319" s="51" t="s">
        <v>24</v>
      </c>
      <c r="C319" s="54" t="s">
        <v>25</v>
      </c>
      <c r="D319" s="3" t="s">
        <v>188</v>
      </c>
      <c r="E319" s="4">
        <f>SUM(E320:E323)</f>
        <v>2046.4</v>
      </c>
      <c r="F319" s="4">
        <f>SUM(F320:F323)</f>
        <v>2161</v>
      </c>
      <c r="G319" s="4">
        <f>SUM(G320:G323)</f>
        <v>2282</v>
      </c>
      <c r="H319" s="4">
        <f>SUM(H320:H323)</f>
        <v>2410</v>
      </c>
      <c r="I319" s="4">
        <f>SUM(I320:I323)</f>
        <v>2545</v>
      </c>
      <c r="J319" s="4">
        <f t="shared" si="8"/>
        <v>11444.4</v>
      </c>
    </row>
    <row r="320" spans="1:10" ht="30" customHeight="1">
      <c r="A320" s="50"/>
      <c r="B320" s="52"/>
      <c r="C320" s="54"/>
      <c r="D320" s="3" t="s">
        <v>189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4">
        <f t="shared" si="8"/>
        <v>0</v>
      </c>
    </row>
    <row r="321" spans="1:10" ht="30" customHeight="1">
      <c r="A321" s="50"/>
      <c r="B321" s="52"/>
      <c r="C321" s="54"/>
      <c r="D321" s="3" t="s">
        <v>190</v>
      </c>
      <c r="E321" s="5">
        <v>2046.4</v>
      </c>
      <c r="F321" s="5">
        <v>2161</v>
      </c>
      <c r="G321" s="5">
        <v>2282</v>
      </c>
      <c r="H321" s="5">
        <v>2410</v>
      </c>
      <c r="I321" s="5">
        <v>2545</v>
      </c>
      <c r="J321" s="4">
        <f t="shared" si="8"/>
        <v>11444.4</v>
      </c>
    </row>
    <row r="322" spans="1:10" ht="30" customHeight="1">
      <c r="A322" s="50"/>
      <c r="B322" s="52"/>
      <c r="C322" s="54"/>
      <c r="D322" s="3" t="s">
        <v>191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4">
        <f t="shared" si="8"/>
        <v>0</v>
      </c>
    </row>
    <row r="323" spans="1:10" ht="30" customHeight="1">
      <c r="A323" s="50"/>
      <c r="B323" s="53"/>
      <c r="C323" s="54"/>
      <c r="D323" s="3" t="s">
        <v>192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4">
        <f aca="true" t="shared" si="9" ref="J323:J386">SUM(E323:I323)</f>
        <v>0</v>
      </c>
    </row>
    <row r="324" spans="1:10" ht="30" customHeight="1">
      <c r="A324" s="50">
        <v>14</v>
      </c>
      <c r="B324" s="51" t="s">
        <v>26</v>
      </c>
      <c r="C324" s="54" t="s">
        <v>52</v>
      </c>
      <c r="D324" s="3" t="s">
        <v>188</v>
      </c>
      <c r="E324" s="4">
        <f>SUM(E325:E328)</f>
        <v>5</v>
      </c>
      <c r="F324" s="4">
        <f>SUM(F325:F328)</f>
        <v>5</v>
      </c>
      <c r="G324" s="4">
        <f>SUM(G325:G328)</f>
        <v>5</v>
      </c>
      <c r="H324" s="4">
        <f>SUM(H325:H328)</f>
        <v>5</v>
      </c>
      <c r="I324" s="4">
        <f>SUM(I325:I328)</f>
        <v>5</v>
      </c>
      <c r="J324" s="4">
        <f t="shared" si="9"/>
        <v>25</v>
      </c>
    </row>
    <row r="325" spans="1:10" ht="30" customHeight="1">
      <c r="A325" s="50"/>
      <c r="B325" s="52"/>
      <c r="C325" s="54"/>
      <c r="D325" s="3" t="s">
        <v>189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4">
        <f t="shared" si="9"/>
        <v>0</v>
      </c>
    </row>
    <row r="326" spans="1:10" ht="30" customHeight="1">
      <c r="A326" s="50"/>
      <c r="B326" s="52"/>
      <c r="C326" s="54"/>
      <c r="D326" s="3" t="s">
        <v>190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4">
        <f t="shared" si="9"/>
        <v>0</v>
      </c>
    </row>
    <row r="327" spans="1:10" ht="30" customHeight="1">
      <c r="A327" s="50"/>
      <c r="B327" s="52"/>
      <c r="C327" s="54"/>
      <c r="D327" s="3" t="s">
        <v>191</v>
      </c>
      <c r="E327" s="5">
        <v>5</v>
      </c>
      <c r="F327" s="5">
        <v>5</v>
      </c>
      <c r="G327" s="5">
        <v>5</v>
      </c>
      <c r="H327" s="5">
        <v>5</v>
      </c>
      <c r="I327" s="5">
        <v>5</v>
      </c>
      <c r="J327" s="4">
        <f t="shared" si="9"/>
        <v>25</v>
      </c>
    </row>
    <row r="328" spans="1:10" ht="30" customHeight="1">
      <c r="A328" s="50"/>
      <c r="B328" s="53"/>
      <c r="C328" s="54"/>
      <c r="D328" s="3" t="s">
        <v>192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4">
        <f t="shared" si="9"/>
        <v>0</v>
      </c>
    </row>
    <row r="329" spans="1:10" ht="30" customHeight="1">
      <c r="A329" s="50">
        <v>15</v>
      </c>
      <c r="B329" s="51" t="s">
        <v>195</v>
      </c>
      <c r="C329" s="54" t="s">
        <v>386</v>
      </c>
      <c r="D329" s="3" t="s">
        <v>188</v>
      </c>
      <c r="E329" s="4">
        <f>SUM(E330:E333)</f>
        <v>5</v>
      </c>
      <c r="F329" s="4">
        <f>SUM(F330:F333)</f>
        <v>5</v>
      </c>
      <c r="G329" s="4">
        <f>SUM(G330:G333)</f>
        <v>5</v>
      </c>
      <c r="H329" s="4">
        <f>SUM(H330:H333)</f>
        <v>5</v>
      </c>
      <c r="I329" s="4">
        <f>SUM(I330:I333)</f>
        <v>5</v>
      </c>
      <c r="J329" s="4">
        <f t="shared" si="9"/>
        <v>25</v>
      </c>
    </row>
    <row r="330" spans="1:10" ht="30" customHeight="1">
      <c r="A330" s="50"/>
      <c r="B330" s="52"/>
      <c r="C330" s="54"/>
      <c r="D330" s="3" t="s">
        <v>189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4">
        <f t="shared" si="9"/>
        <v>0</v>
      </c>
    </row>
    <row r="331" spans="1:10" ht="30" customHeight="1">
      <c r="A331" s="50"/>
      <c r="B331" s="52"/>
      <c r="C331" s="54"/>
      <c r="D331" s="3" t="s">
        <v>190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4">
        <f t="shared" si="9"/>
        <v>0</v>
      </c>
    </row>
    <row r="332" spans="1:10" ht="30" customHeight="1">
      <c r="A332" s="50"/>
      <c r="B332" s="52"/>
      <c r="C332" s="54"/>
      <c r="D332" s="3" t="s">
        <v>191</v>
      </c>
      <c r="E332" s="5">
        <v>5</v>
      </c>
      <c r="F332" s="5">
        <v>5</v>
      </c>
      <c r="G332" s="5">
        <v>5</v>
      </c>
      <c r="H332" s="5">
        <v>5</v>
      </c>
      <c r="I332" s="5">
        <v>5</v>
      </c>
      <c r="J332" s="4">
        <f t="shared" si="9"/>
        <v>25</v>
      </c>
    </row>
    <row r="333" spans="1:10" ht="30" customHeight="1">
      <c r="A333" s="50"/>
      <c r="B333" s="53"/>
      <c r="C333" s="54"/>
      <c r="D333" s="3" t="s">
        <v>192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4">
        <f t="shared" si="9"/>
        <v>0</v>
      </c>
    </row>
    <row r="334" spans="1:10" ht="27" customHeight="1">
      <c r="A334" s="50">
        <v>16</v>
      </c>
      <c r="B334" s="51" t="s">
        <v>423</v>
      </c>
      <c r="C334" s="54" t="s">
        <v>229</v>
      </c>
      <c r="D334" s="3" t="s">
        <v>188</v>
      </c>
      <c r="E334" s="4">
        <f>SUM(E335:E338)</f>
        <v>7</v>
      </c>
      <c r="F334" s="4">
        <f>SUM(F335:F338)</f>
        <v>7</v>
      </c>
      <c r="G334" s="4">
        <f>SUM(G335:G338)</f>
        <v>7</v>
      </c>
      <c r="H334" s="4">
        <f>SUM(H335:H338)</f>
        <v>7</v>
      </c>
      <c r="I334" s="4">
        <f>SUM(I335:I338)</f>
        <v>7</v>
      </c>
      <c r="J334" s="4">
        <f t="shared" si="9"/>
        <v>35</v>
      </c>
    </row>
    <row r="335" spans="1:10" ht="27" customHeight="1">
      <c r="A335" s="50"/>
      <c r="B335" s="52"/>
      <c r="C335" s="54"/>
      <c r="D335" s="3" t="s">
        <v>189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4">
        <f t="shared" si="9"/>
        <v>0</v>
      </c>
    </row>
    <row r="336" spans="1:10" ht="27" customHeight="1">
      <c r="A336" s="50"/>
      <c r="B336" s="52"/>
      <c r="C336" s="54"/>
      <c r="D336" s="3" t="s">
        <v>190</v>
      </c>
      <c r="E336" s="5">
        <v>4</v>
      </c>
      <c r="F336" s="5">
        <v>4</v>
      </c>
      <c r="G336" s="5">
        <v>4</v>
      </c>
      <c r="H336" s="5">
        <v>4</v>
      </c>
      <c r="I336" s="5">
        <v>4</v>
      </c>
      <c r="J336" s="4">
        <f t="shared" si="9"/>
        <v>20</v>
      </c>
    </row>
    <row r="337" spans="1:10" ht="27" customHeight="1">
      <c r="A337" s="50"/>
      <c r="B337" s="52"/>
      <c r="C337" s="54"/>
      <c r="D337" s="3" t="s">
        <v>191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4">
        <f t="shared" si="9"/>
        <v>0</v>
      </c>
    </row>
    <row r="338" spans="1:10" ht="27" customHeight="1">
      <c r="A338" s="50"/>
      <c r="B338" s="53"/>
      <c r="C338" s="54"/>
      <c r="D338" s="3" t="s">
        <v>192</v>
      </c>
      <c r="E338" s="5">
        <v>3</v>
      </c>
      <c r="F338" s="5">
        <v>3</v>
      </c>
      <c r="G338" s="5">
        <v>3</v>
      </c>
      <c r="H338" s="5">
        <v>3</v>
      </c>
      <c r="I338" s="5">
        <v>3</v>
      </c>
      <c r="J338" s="4">
        <f t="shared" si="9"/>
        <v>15</v>
      </c>
    </row>
    <row r="339" spans="1:10" ht="27" customHeight="1">
      <c r="A339" s="58" t="s">
        <v>413</v>
      </c>
      <c r="B339" s="59"/>
      <c r="C339" s="59"/>
      <c r="D339" s="60"/>
      <c r="E339" s="4">
        <f>SUM(E259,E264,E269,E274,E279,E284,E289,E294,E299,E304,E309,E314,E319,E324,E329,E334)</f>
        <v>2124.4</v>
      </c>
      <c r="F339" s="4">
        <f>SUM(F259,F264,F269,F274,F279,F284,F289,F294,F299,F304,F309,F314,F319,F324,F329,F334)</f>
        <v>2234</v>
      </c>
      <c r="G339" s="4">
        <f>SUM(G259,G264,G269,G274,G279,G284,G289,G294,G299,G304,G309,G314,G319,G324,G329,G334)</f>
        <v>2363</v>
      </c>
      <c r="H339" s="4">
        <f>SUM(H259,H264,H269,H274,H279,H284,H289,H294,H299,H304,H309,H314,H319,H324,H329,H334)</f>
        <v>2496</v>
      </c>
      <c r="I339" s="4">
        <f>SUM(I259,I264,I269,I274,I279,I284,I289,I294,I299,I304,I309,I314,I319,I324,I329,I334)</f>
        <v>2635</v>
      </c>
      <c r="J339" s="4">
        <f t="shared" si="9"/>
        <v>11852.4</v>
      </c>
    </row>
    <row r="340" spans="1:11" ht="25.5" customHeight="1">
      <c r="A340" s="25"/>
      <c r="B340" s="26"/>
      <c r="C340" s="26"/>
      <c r="D340" s="27" t="s">
        <v>189</v>
      </c>
      <c r="E340" s="28">
        <f>E260+E265+E270+E275+E280+E285+E290+E295+E300+E305+E310+E315+E320+E325+E330+E335</f>
        <v>0</v>
      </c>
      <c r="F340" s="28">
        <f>F260+F265+F270+F275+F280+F285+F290+F295+F300+F305+F310+F315+F320+F325+F330+F335</f>
        <v>0</v>
      </c>
      <c r="G340" s="28">
        <f>G260+G265+G270+G275+G280+G285+G290+G295+G300+G305+G310+G315+G320+G325+G330+G335</f>
        <v>0</v>
      </c>
      <c r="H340" s="28">
        <f>H260+H265+H270+H275+H280+H285+H290+H295+H300+H305+H310+H315+H320+H325+H330+H335</f>
        <v>0</v>
      </c>
      <c r="I340" s="28">
        <f>I260+I265+I270+I275+I280+I285+I290+I295+I300+I305+I310+I315+I320+I325+I330+I335</f>
        <v>0</v>
      </c>
      <c r="J340" s="4">
        <f t="shared" si="9"/>
        <v>0</v>
      </c>
      <c r="K340" s="14"/>
    </row>
    <row r="341" spans="1:11" ht="25.5" customHeight="1">
      <c r="A341" s="29"/>
      <c r="B341" s="30"/>
      <c r="C341" s="30"/>
      <c r="D341" s="31" t="s">
        <v>190</v>
      </c>
      <c r="E341" s="28">
        <f aca="true" t="shared" si="10" ref="E341:I343">E261+E266+E271+E276+E281+E286+E291+E296+E301+E306+E311+E316+E321+E326+E331+E336</f>
        <v>2109.4</v>
      </c>
      <c r="F341" s="28">
        <f t="shared" si="10"/>
        <v>2219</v>
      </c>
      <c r="G341" s="28">
        <f t="shared" si="10"/>
        <v>2347</v>
      </c>
      <c r="H341" s="28">
        <f t="shared" si="10"/>
        <v>2480</v>
      </c>
      <c r="I341" s="28">
        <f t="shared" si="10"/>
        <v>2619</v>
      </c>
      <c r="J341" s="4">
        <f t="shared" si="9"/>
        <v>11774.4</v>
      </c>
      <c r="K341" s="14"/>
    </row>
    <row r="342" spans="1:11" ht="25.5" customHeight="1">
      <c r="A342" s="29"/>
      <c r="B342" s="30"/>
      <c r="C342" s="30"/>
      <c r="D342" s="31" t="s">
        <v>191</v>
      </c>
      <c r="E342" s="28">
        <f t="shared" si="10"/>
        <v>10</v>
      </c>
      <c r="F342" s="28">
        <f t="shared" si="10"/>
        <v>10</v>
      </c>
      <c r="G342" s="28">
        <f t="shared" si="10"/>
        <v>10</v>
      </c>
      <c r="H342" s="28">
        <f t="shared" si="10"/>
        <v>10</v>
      </c>
      <c r="I342" s="28">
        <f t="shared" si="10"/>
        <v>10</v>
      </c>
      <c r="J342" s="4">
        <f t="shared" si="9"/>
        <v>50</v>
      </c>
      <c r="K342" s="14"/>
    </row>
    <row r="343" spans="1:11" ht="25.5" customHeight="1">
      <c r="A343" s="29"/>
      <c r="B343" s="30"/>
      <c r="C343" s="30"/>
      <c r="D343" s="31" t="s">
        <v>192</v>
      </c>
      <c r="E343" s="28">
        <f t="shared" si="10"/>
        <v>5</v>
      </c>
      <c r="F343" s="28">
        <f t="shared" si="10"/>
        <v>5</v>
      </c>
      <c r="G343" s="28">
        <f t="shared" si="10"/>
        <v>6</v>
      </c>
      <c r="H343" s="28">
        <f t="shared" si="10"/>
        <v>6</v>
      </c>
      <c r="I343" s="28">
        <f t="shared" si="10"/>
        <v>6</v>
      </c>
      <c r="J343" s="4">
        <f t="shared" si="9"/>
        <v>28</v>
      </c>
      <c r="K343" s="14"/>
    </row>
    <row r="344" spans="1:10" ht="27" customHeight="1">
      <c r="A344" s="55" t="s">
        <v>230</v>
      </c>
      <c r="B344" s="56"/>
      <c r="C344" s="56"/>
      <c r="D344" s="56"/>
      <c r="E344" s="56"/>
      <c r="F344" s="56"/>
      <c r="G344" s="56"/>
      <c r="H344" s="56"/>
      <c r="I344" s="56"/>
      <c r="J344" s="57"/>
    </row>
    <row r="345" spans="1:11" ht="27" customHeight="1">
      <c r="A345" s="50">
        <v>1</v>
      </c>
      <c r="B345" s="51" t="s">
        <v>424</v>
      </c>
      <c r="C345" s="54" t="s">
        <v>231</v>
      </c>
      <c r="D345" s="3" t="s">
        <v>188</v>
      </c>
      <c r="E345" s="4">
        <f>SUM(E346:E349)</f>
        <v>0</v>
      </c>
      <c r="F345" s="4">
        <f>SUM(F346:F349)</f>
        <v>0</v>
      </c>
      <c r="G345" s="4">
        <f>SUM(G346:G349)</f>
        <v>0</v>
      </c>
      <c r="H345" s="4">
        <f>SUM(H346:H349)</f>
        <v>0</v>
      </c>
      <c r="I345" s="4">
        <f>SUM(I346:I349)</f>
        <v>0</v>
      </c>
      <c r="J345" s="4">
        <f t="shared" si="9"/>
        <v>0</v>
      </c>
      <c r="K345" s="14"/>
    </row>
    <row r="346" spans="1:11" ht="27" customHeight="1">
      <c r="A346" s="50"/>
      <c r="B346" s="52"/>
      <c r="C346" s="54"/>
      <c r="D346" s="3" t="s">
        <v>189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4">
        <f t="shared" si="9"/>
        <v>0</v>
      </c>
      <c r="K346" s="14"/>
    </row>
    <row r="347" spans="1:10" ht="27" customHeight="1">
      <c r="A347" s="50"/>
      <c r="B347" s="52"/>
      <c r="C347" s="54"/>
      <c r="D347" s="3" t="s">
        <v>190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4">
        <f t="shared" si="9"/>
        <v>0</v>
      </c>
    </row>
    <row r="348" spans="1:10" ht="27" customHeight="1">
      <c r="A348" s="50"/>
      <c r="B348" s="52"/>
      <c r="C348" s="54"/>
      <c r="D348" s="3" t="s">
        <v>191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4">
        <f t="shared" si="9"/>
        <v>0</v>
      </c>
    </row>
    <row r="349" spans="1:10" ht="27" customHeight="1">
      <c r="A349" s="50"/>
      <c r="B349" s="53"/>
      <c r="C349" s="54"/>
      <c r="D349" s="3" t="s">
        <v>192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4">
        <f t="shared" si="9"/>
        <v>0</v>
      </c>
    </row>
    <row r="350" spans="1:10" ht="27" customHeight="1">
      <c r="A350" s="50">
        <v>2</v>
      </c>
      <c r="B350" s="51" t="s">
        <v>262</v>
      </c>
      <c r="C350" s="54" t="s">
        <v>232</v>
      </c>
      <c r="D350" s="3" t="s">
        <v>188</v>
      </c>
      <c r="E350" s="4">
        <f>SUM(E351:E354)</f>
        <v>6</v>
      </c>
      <c r="F350" s="4">
        <f>SUM(F351:F354)</f>
        <v>8</v>
      </c>
      <c r="G350" s="4">
        <f>SUM(G351:G354)</f>
        <v>10</v>
      </c>
      <c r="H350" s="4">
        <f>SUM(H351:H354)</f>
        <v>8</v>
      </c>
      <c r="I350" s="4">
        <f>SUM(I351:I354)</f>
        <v>9</v>
      </c>
      <c r="J350" s="4">
        <f t="shared" si="9"/>
        <v>41</v>
      </c>
    </row>
    <row r="351" spans="1:10" ht="27" customHeight="1">
      <c r="A351" s="50"/>
      <c r="B351" s="52"/>
      <c r="C351" s="54"/>
      <c r="D351" s="3" t="s">
        <v>189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4">
        <f t="shared" si="9"/>
        <v>0</v>
      </c>
    </row>
    <row r="352" spans="1:10" ht="27" customHeight="1">
      <c r="A352" s="50"/>
      <c r="B352" s="52"/>
      <c r="C352" s="54"/>
      <c r="D352" s="3" t="s">
        <v>190</v>
      </c>
      <c r="E352" s="5">
        <v>4</v>
      </c>
      <c r="F352" s="5">
        <v>6</v>
      </c>
      <c r="G352" s="5">
        <v>8</v>
      </c>
      <c r="H352" s="5">
        <v>8</v>
      </c>
      <c r="I352" s="5">
        <v>9</v>
      </c>
      <c r="J352" s="4">
        <f t="shared" si="9"/>
        <v>35</v>
      </c>
    </row>
    <row r="353" spans="1:10" ht="27" customHeight="1">
      <c r="A353" s="50"/>
      <c r="B353" s="52"/>
      <c r="C353" s="54"/>
      <c r="D353" s="3" t="s">
        <v>191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4">
        <f t="shared" si="9"/>
        <v>0</v>
      </c>
    </row>
    <row r="354" spans="1:10" ht="27" customHeight="1">
      <c r="A354" s="50"/>
      <c r="B354" s="53"/>
      <c r="C354" s="54"/>
      <c r="D354" s="3" t="s">
        <v>192</v>
      </c>
      <c r="E354" s="5">
        <v>2</v>
      </c>
      <c r="F354" s="5">
        <v>2</v>
      </c>
      <c r="G354" s="5">
        <v>2</v>
      </c>
      <c r="H354" s="5">
        <v>0</v>
      </c>
      <c r="I354" s="5">
        <v>0</v>
      </c>
      <c r="J354" s="4">
        <f t="shared" si="9"/>
        <v>6</v>
      </c>
    </row>
    <row r="355" spans="1:10" ht="30" customHeight="1">
      <c r="A355" s="50">
        <v>3</v>
      </c>
      <c r="B355" s="51" t="s">
        <v>134</v>
      </c>
      <c r="C355" s="54" t="s">
        <v>135</v>
      </c>
      <c r="D355" s="3" t="s">
        <v>188</v>
      </c>
      <c r="E355" s="4">
        <f>SUM(E356:E359)</f>
        <v>8</v>
      </c>
      <c r="F355" s="4">
        <f>SUM(F356:F359)</f>
        <v>10</v>
      </c>
      <c r="G355" s="4">
        <f>SUM(G356:G359)</f>
        <v>10</v>
      </c>
      <c r="H355" s="4">
        <f>SUM(H356:H359)</f>
        <v>7</v>
      </c>
      <c r="I355" s="4">
        <f>SUM(I356:I359)</f>
        <v>7</v>
      </c>
      <c r="J355" s="4">
        <f t="shared" si="9"/>
        <v>42</v>
      </c>
    </row>
    <row r="356" spans="1:10" ht="30" customHeight="1">
      <c r="A356" s="50"/>
      <c r="B356" s="52"/>
      <c r="C356" s="54"/>
      <c r="D356" s="3" t="s">
        <v>189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4">
        <f t="shared" si="9"/>
        <v>0</v>
      </c>
    </row>
    <row r="357" spans="1:10" ht="30" customHeight="1">
      <c r="A357" s="50"/>
      <c r="B357" s="52"/>
      <c r="C357" s="54"/>
      <c r="D357" s="3" t="s">
        <v>190</v>
      </c>
      <c r="E357" s="5">
        <v>5</v>
      </c>
      <c r="F357" s="5">
        <v>7</v>
      </c>
      <c r="G357" s="5">
        <v>7</v>
      </c>
      <c r="H357" s="5">
        <v>7</v>
      </c>
      <c r="I357" s="5">
        <v>7</v>
      </c>
      <c r="J357" s="4">
        <f t="shared" si="9"/>
        <v>33</v>
      </c>
    </row>
    <row r="358" spans="1:10" ht="30" customHeight="1">
      <c r="A358" s="50"/>
      <c r="B358" s="52"/>
      <c r="C358" s="54"/>
      <c r="D358" s="3" t="s">
        <v>191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4">
        <f t="shared" si="9"/>
        <v>0</v>
      </c>
    </row>
    <row r="359" spans="1:10" ht="30" customHeight="1">
      <c r="A359" s="50"/>
      <c r="B359" s="53"/>
      <c r="C359" s="54"/>
      <c r="D359" s="3" t="s">
        <v>192</v>
      </c>
      <c r="E359" s="5">
        <v>3</v>
      </c>
      <c r="F359" s="5">
        <v>3</v>
      </c>
      <c r="G359" s="5">
        <v>3</v>
      </c>
      <c r="H359" s="5">
        <v>0</v>
      </c>
      <c r="I359" s="5">
        <v>0</v>
      </c>
      <c r="J359" s="4">
        <f t="shared" si="9"/>
        <v>9</v>
      </c>
    </row>
    <row r="360" spans="1:10" ht="30" customHeight="1">
      <c r="A360" s="50">
        <v>4</v>
      </c>
      <c r="B360" s="51" t="s">
        <v>27</v>
      </c>
      <c r="C360" s="54" t="s">
        <v>135</v>
      </c>
      <c r="D360" s="3" t="s">
        <v>188</v>
      </c>
      <c r="E360" s="4">
        <f>SUM(E361:E364)</f>
        <v>7</v>
      </c>
      <c r="F360" s="4">
        <f>SUM(F361:F364)</f>
        <v>11</v>
      </c>
      <c r="G360" s="4">
        <f>SUM(G361:G364)</f>
        <v>9</v>
      </c>
      <c r="H360" s="4">
        <f>SUM(H361:H364)</f>
        <v>9</v>
      </c>
      <c r="I360" s="4">
        <f>SUM(I361:I364)</f>
        <v>9</v>
      </c>
      <c r="J360" s="4">
        <f t="shared" si="9"/>
        <v>45</v>
      </c>
    </row>
    <row r="361" spans="1:10" ht="30" customHeight="1">
      <c r="A361" s="50"/>
      <c r="B361" s="52"/>
      <c r="C361" s="54"/>
      <c r="D361" s="3" t="s">
        <v>189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4">
        <f t="shared" si="9"/>
        <v>0</v>
      </c>
    </row>
    <row r="362" spans="1:10" ht="30" customHeight="1">
      <c r="A362" s="50"/>
      <c r="B362" s="52"/>
      <c r="C362" s="54"/>
      <c r="D362" s="3" t="s">
        <v>190</v>
      </c>
      <c r="E362" s="5">
        <v>5</v>
      </c>
      <c r="F362" s="5">
        <v>9</v>
      </c>
      <c r="G362" s="5">
        <v>9</v>
      </c>
      <c r="H362" s="5">
        <v>9</v>
      </c>
      <c r="I362" s="5">
        <v>9</v>
      </c>
      <c r="J362" s="4">
        <f t="shared" si="9"/>
        <v>41</v>
      </c>
    </row>
    <row r="363" spans="1:10" ht="30" customHeight="1">
      <c r="A363" s="50"/>
      <c r="B363" s="52"/>
      <c r="C363" s="54"/>
      <c r="D363" s="3" t="s">
        <v>191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4">
        <f t="shared" si="9"/>
        <v>0</v>
      </c>
    </row>
    <row r="364" spans="1:10" ht="30" customHeight="1">
      <c r="A364" s="50"/>
      <c r="B364" s="53"/>
      <c r="C364" s="54"/>
      <c r="D364" s="3" t="s">
        <v>192</v>
      </c>
      <c r="E364" s="5">
        <v>2</v>
      </c>
      <c r="F364" s="5">
        <v>2</v>
      </c>
      <c r="G364" s="5">
        <v>0</v>
      </c>
      <c r="H364" s="5">
        <v>0</v>
      </c>
      <c r="I364" s="5">
        <v>0</v>
      </c>
      <c r="J364" s="4">
        <f t="shared" si="9"/>
        <v>4</v>
      </c>
    </row>
    <row r="365" spans="1:10" ht="30" customHeight="1">
      <c r="A365" s="50">
        <v>5</v>
      </c>
      <c r="B365" s="51" t="s">
        <v>362</v>
      </c>
      <c r="C365" s="54" t="s">
        <v>135</v>
      </c>
      <c r="D365" s="3" t="s">
        <v>188</v>
      </c>
      <c r="E365" s="4">
        <f>SUM(E366:E369)</f>
        <v>8</v>
      </c>
      <c r="F365" s="4">
        <f>SUM(F366:F369)</f>
        <v>8</v>
      </c>
      <c r="G365" s="4">
        <f>SUM(G366:G369)</f>
        <v>9</v>
      </c>
      <c r="H365" s="4">
        <f>SUM(H366:H369)</f>
        <v>6</v>
      </c>
      <c r="I365" s="4">
        <f>SUM(I366:I369)</f>
        <v>6</v>
      </c>
      <c r="J365" s="4">
        <f t="shared" si="9"/>
        <v>37</v>
      </c>
    </row>
    <row r="366" spans="1:10" ht="30" customHeight="1">
      <c r="A366" s="50"/>
      <c r="B366" s="52"/>
      <c r="C366" s="54"/>
      <c r="D366" s="3" t="s">
        <v>189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4">
        <f t="shared" si="9"/>
        <v>0</v>
      </c>
    </row>
    <row r="367" spans="1:10" ht="30" customHeight="1">
      <c r="A367" s="50"/>
      <c r="B367" s="52"/>
      <c r="C367" s="54"/>
      <c r="D367" s="3" t="s">
        <v>190</v>
      </c>
      <c r="E367" s="5">
        <v>5</v>
      </c>
      <c r="F367" s="5">
        <v>5</v>
      </c>
      <c r="G367" s="5">
        <v>6</v>
      </c>
      <c r="H367" s="5">
        <v>6</v>
      </c>
      <c r="I367" s="5">
        <v>6</v>
      </c>
      <c r="J367" s="4">
        <f t="shared" si="9"/>
        <v>28</v>
      </c>
    </row>
    <row r="368" spans="1:10" ht="30" customHeight="1">
      <c r="A368" s="50"/>
      <c r="B368" s="52"/>
      <c r="C368" s="54"/>
      <c r="D368" s="3" t="s">
        <v>191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4">
        <f t="shared" si="9"/>
        <v>0</v>
      </c>
    </row>
    <row r="369" spans="1:10" ht="30" customHeight="1">
      <c r="A369" s="50"/>
      <c r="B369" s="53"/>
      <c r="C369" s="54"/>
      <c r="D369" s="3" t="s">
        <v>192</v>
      </c>
      <c r="E369" s="5">
        <v>3</v>
      </c>
      <c r="F369" s="5">
        <v>3</v>
      </c>
      <c r="G369" s="5">
        <v>3</v>
      </c>
      <c r="H369" s="5">
        <v>0</v>
      </c>
      <c r="I369" s="5">
        <v>0</v>
      </c>
      <c r="J369" s="4">
        <f t="shared" si="9"/>
        <v>9</v>
      </c>
    </row>
    <row r="370" spans="1:10" ht="28.5" customHeight="1">
      <c r="A370" s="50">
        <v>6</v>
      </c>
      <c r="B370" s="51" t="s">
        <v>236</v>
      </c>
      <c r="C370" s="54" t="s">
        <v>136</v>
      </c>
      <c r="D370" s="3" t="s">
        <v>188</v>
      </c>
      <c r="E370" s="4">
        <f>SUM(E371:E374)</f>
        <v>5</v>
      </c>
      <c r="F370" s="4">
        <f>SUM(F371:F374)</f>
        <v>8</v>
      </c>
      <c r="G370" s="4">
        <f>SUM(G371:G374)</f>
        <v>8</v>
      </c>
      <c r="H370" s="4">
        <f>SUM(H371:H374)</f>
        <v>7</v>
      </c>
      <c r="I370" s="4">
        <f>SUM(I371:I374)</f>
        <v>7</v>
      </c>
      <c r="J370" s="4">
        <f t="shared" si="9"/>
        <v>35</v>
      </c>
    </row>
    <row r="371" spans="1:10" ht="28.5" customHeight="1">
      <c r="A371" s="50"/>
      <c r="B371" s="52"/>
      <c r="C371" s="54"/>
      <c r="D371" s="3" t="s">
        <v>189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4">
        <f t="shared" si="9"/>
        <v>0</v>
      </c>
    </row>
    <row r="372" spans="1:10" ht="28.5" customHeight="1">
      <c r="A372" s="50"/>
      <c r="B372" s="52"/>
      <c r="C372" s="54"/>
      <c r="D372" s="3" t="s">
        <v>190</v>
      </c>
      <c r="E372" s="5">
        <v>3</v>
      </c>
      <c r="F372" s="5">
        <v>6</v>
      </c>
      <c r="G372" s="5">
        <v>6</v>
      </c>
      <c r="H372" s="5">
        <v>7</v>
      </c>
      <c r="I372" s="5">
        <v>7</v>
      </c>
      <c r="J372" s="4">
        <f t="shared" si="9"/>
        <v>29</v>
      </c>
    </row>
    <row r="373" spans="1:10" ht="28.5" customHeight="1">
      <c r="A373" s="50"/>
      <c r="B373" s="52"/>
      <c r="C373" s="54"/>
      <c r="D373" s="3" t="s">
        <v>191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4">
        <f t="shared" si="9"/>
        <v>0</v>
      </c>
    </row>
    <row r="374" spans="1:10" ht="28.5" customHeight="1">
      <c r="A374" s="50"/>
      <c r="B374" s="53"/>
      <c r="C374" s="54"/>
      <c r="D374" s="3" t="s">
        <v>192</v>
      </c>
      <c r="E374" s="5">
        <v>2</v>
      </c>
      <c r="F374" s="5">
        <v>2</v>
      </c>
      <c r="G374" s="5">
        <v>2</v>
      </c>
      <c r="H374" s="5">
        <v>0</v>
      </c>
      <c r="I374" s="5">
        <v>0</v>
      </c>
      <c r="J374" s="4">
        <f t="shared" si="9"/>
        <v>6</v>
      </c>
    </row>
    <row r="375" spans="1:10" ht="28.5" customHeight="1">
      <c r="A375" s="50">
        <v>7</v>
      </c>
      <c r="B375" s="51" t="s">
        <v>237</v>
      </c>
      <c r="C375" s="54" t="s">
        <v>78</v>
      </c>
      <c r="D375" s="3" t="s">
        <v>188</v>
      </c>
      <c r="E375" s="4">
        <f>SUM(E376:E379)</f>
        <v>0</v>
      </c>
      <c r="F375" s="4">
        <f>SUM(F376:F379)</f>
        <v>0</v>
      </c>
      <c r="G375" s="4">
        <f>SUM(G376:G379)</f>
        <v>0</v>
      </c>
      <c r="H375" s="4">
        <f>SUM(H376:H379)</f>
        <v>0</v>
      </c>
      <c r="I375" s="4">
        <f>SUM(I376:I379)</f>
        <v>0</v>
      </c>
      <c r="J375" s="4">
        <f t="shared" si="9"/>
        <v>0</v>
      </c>
    </row>
    <row r="376" spans="1:10" ht="28.5" customHeight="1">
      <c r="A376" s="50"/>
      <c r="B376" s="52"/>
      <c r="C376" s="54"/>
      <c r="D376" s="3" t="s">
        <v>189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4">
        <f t="shared" si="9"/>
        <v>0</v>
      </c>
    </row>
    <row r="377" spans="1:10" ht="28.5" customHeight="1">
      <c r="A377" s="50"/>
      <c r="B377" s="52"/>
      <c r="C377" s="54"/>
      <c r="D377" s="3" t="s">
        <v>190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4">
        <f t="shared" si="9"/>
        <v>0</v>
      </c>
    </row>
    <row r="378" spans="1:10" ht="28.5" customHeight="1">
      <c r="A378" s="50"/>
      <c r="B378" s="52"/>
      <c r="C378" s="54"/>
      <c r="D378" s="3" t="s">
        <v>191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4">
        <f t="shared" si="9"/>
        <v>0</v>
      </c>
    </row>
    <row r="379" spans="1:10" ht="28.5" customHeight="1">
      <c r="A379" s="50"/>
      <c r="B379" s="53"/>
      <c r="C379" s="54"/>
      <c r="D379" s="3" t="s">
        <v>192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4">
        <f t="shared" si="9"/>
        <v>0</v>
      </c>
    </row>
    <row r="380" spans="1:10" ht="28.5" customHeight="1">
      <c r="A380" s="50">
        <v>8</v>
      </c>
      <c r="B380" s="51" t="s">
        <v>2</v>
      </c>
      <c r="C380" s="54" t="s">
        <v>79</v>
      </c>
      <c r="D380" s="3" t="s">
        <v>188</v>
      </c>
      <c r="E380" s="4">
        <f>SUM(E381:E384)</f>
        <v>4</v>
      </c>
      <c r="F380" s="4">
        <f>SUM(F381:F384)</f>
        <v>7</v>
      </c>
      <c r="G380" s="4">
        <f>SUM(G381:G384)</f>
        <v>7</v>
      </c>
      <c r="H380" s="4">
        <f>SUM(H381:H384)</f>
        <v>7</v>
      </c>
      <c r="I380" s="4">
        <f>SUM(I381:I384)</f>
        <v>7</v>
      </c>
      <c r="J380" s="4">
        <f t="shared" si="9"/>
        <v>32</v>
      </c>
    </row>
    <row r="381" spans="1:10" ht="28.5" customHeight="1">
      <c r="A381" s="50"/>
      <c r="B381" s="52"/>
      <c r="C381" s="54"/>
      <c r="D381" s="3" t="s">
        <v>189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4">
        <f t="shared" si="9"/>
        <v>0</v>
      </c>
    </row>
    <row r="382" spans="1:10" ht="28.5" customHeight="1">
      <c r="A382" s="50"/>
      <c r="B382" s="52"/>
      <c r="C382" s="54"/>
      <c r="D382" s="3" t="s">
        <v>190</v>
      </c>
      <c r="E382" s="5">
        <v>4</v>
      </c>
      <c r="F382" s="5">
        <v>7</v>
      </c>
      <c r="G382" s="5">
        <v>7</v>
      </c>
      <c r="H382" s="5">
        <v>7</v>
      </c>
      <c r="I382" s="5">
        <v>7</v>
      </c>
      <c r="J382" s="4">
        <f t="shared" si="9"/>
        <v>32</v>
      </c>
    </row>
    <row r="383" spans="1:10" ht="28.5" customHeight="1">
      <c r="A383" s="50"/>
      <c r="B383" s="52"/>
      <c r="C383" s="54"/>
      <c r="D383" s="3" t="s">
        <v>191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4">
        <f t="shared" si="9"/>
        <v>0</v>
      </c>
    </row>
    <row r="384" spans="1:10" ht="28.5" customHeight="1">
      <c r="A384" s="50"/>
      <c r="B384" s="53"/>
      <c r="C384" s="54"/>
      <c r="D384" s="3" t="s">
        <v>192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4">
        <f t="shared" si="9"/>
        <v>0</v>
      </c>
    </row>
    <row r="385" spans="1:10" ht="28.5" customHeight="1">
      <c r="A385" s="58" t="s">
        <v>413</v>
      </c>
      <c r="B385" s="59"/>
      <c r="C385" s="59"/>
      <c r="D385" s="60"/>
      <c r="E385" s="4">
        <f>SUM(E345,E350,E355,E360,E365,E370,E375,E380)</f>
        <v>38</v>
      </c>
      <c r="F385" s="4">
        <f>SUM(F345,F350,F355,F360,F365,F370,F375,F380)</f>
        <v>52</v>
      </c>
      <c r="G385" s="4">
        <f>SUM(G345,G350,G355,G360,G365,G370,G375,G380)</f>
        <v>53</v>
      </c>
      <c r="H385" s="4">
        <f>SUM(H345,H350,H355,H360,H365,H370,H375,H380)</f>
        <v>44</v>
      </c>
      <c r="I385" s="4">
        <f>SUM(I345,I350,I355,I360,I365,I370,I375,I380)</f>
        <v>45</v>
      </c>
      <c r="J385" s="4">
        <f t="shared" si="9"/>
        <v>232</v>
      </c>
    </row>
    <row r="386" spans="1:11" ht="25.5" customHeight="1">
      <c r="A386" s="25"/>
      <c r="B386" s="26"/>
      <c r="C386" s="26"/>
      <c r="D386" s="27" t="s">
        <v>189</v>
      </c>
      <c r="E386" s="28">
        <f>E346+E351+E356+E361+E366+E371+E376+E381</f>
        <v>0</v>
      </c>
      <c r="F386" s="28">
        <f>F346+F351+F356+F361+F366+F371+F376+F381</f>
        <v>0</v>
      </c>
      <c r="G386" s="28">
        <f>G346+G351+G356+G361+G366+G371+G376+G381</f>
        <v>0</v>
      </c>
      <c r="H386" s="28">
        <f>H346+H351+H356+H361+H366+H371+H376+H381</f>
        <v>0</v>
      </c>
      <c r="I386" s="28">
        <f>I346+I351+I356+I361+I366+I371+I376+I381</f>
        <v>0</v>
      </c>
      <c r="J386" s="4">
        <f t="shared" si="9"/>
        <v>0</v>
      </c>
      <c r="K386" s="14"/>
    </row>
    <row r="387" spans="1:11" ht="25.5" customHeight="1">
      <c r="A387" s="29"/>
      <c r="B387" s="30"/>
      <c r="C387" s="30"/>
      <c r="D387" s="31" t="s">
        <v>190</v>
      </c>
      <c r="E387" s="28">
        <f aca="true" t="shared" si="11" ref="E387:I389">E347+E352+E357+E362+E367+E372+E377+E382</f>
        <v>26</v>
      </c>
      <c r="F387" s="28">
        <f t="shared" si="11"/>
        <v>40</v>
      </c>
      <c r="G387" s="28">
        <f t="shared" si="11"/>
        <v>43</v>
      </c>
      <c r="H387" s="28">
        <f t="shared" si="11"/>
        <v>44</v>
      </c>
      <c r="I387" s="28">
        <f t="shared" si="11"/>
        <v>45</v>
      </c>
      <c r="J387" s="4">
        <f aca="true" t="shared" si="12" ref="J387:J445">SUM(E387:I387)</f>
        <v>198</v>
      </c>
      <c r="K387" s="14"/>
    </row>
    <row r="388" spans="1:11" ht="25.5" customHeight="1">
      <c r="A388" s="29"/>
      <c r="B388" s="30"/>
      <c r="C388" s="30"/>
      <c r="D388" s="31" t="s">
        <v>191</v>
      </c>
      <c r="E388" s="28">
        <f t="shared" si="11"/>
        <v>0</v>
      </c>
      <c r="F388" s="28">
        <f t="shared" si="11"/>
        <v>0</v>
      </c>
      <c r="G388" s="28">
        <f t="shared" si="11"/>
        <v>0</v>
      </c>
      <c r="H388" s="28">
        <f t="shared" si="11"/>
        <v>0</v>
      </c>
      <c r="I388" s="28">
        <f t="shared" si="11"/>
        <v>0</v>
      </c>
      <c r="J388" s="4">
        <f t="shared" si="12"/>
        <v>0</v>
      </c>
      <c r="K388" s="14"/>
    </row>
    <row r="389" spans="1:11" ht="25.5" customHeight="1">
      <c r="A389" s="29"/>
      <c r="B389" s="30"/>
      <c r="C389" s="30"/>
      <c r="D389" s="31" t="s">
        <v>192</v>
      </c>
      <c r="E389" s="28">
        <f t="shared" si="11"/>
        <v>12</v>
      </c>
      <c r="F389" s="28">
        <f>F349+F354+F359+F364+F369+F374+F379+F384</f>
        <v>12</v>
      </c>
      <c r="G389" s="28">
        <f t="shared" si="11"/>
        <v>10</v>
      </c>
      <c r="H389" s="28">
        <f t="shared" si="11"/>
        <v>0</v>
      </c>
      <c r="I389" s="28">
        <f t="shared" si="11"/>
        <v>0</v>
      </c>
      <c r="J389" s="4">
        <f t="shared" si="12"/>
        <v>34</v>
      </c>
      <c r="K389" s="14"/>
    </row>
    <row r="390" spans="1:10" ht="27.75" customHeight="1">
      <c r="A390" s="55" t="s">
        <v>233</v>
      </c>
      <c r="B390" s="56"/>
      <c r="C390" s="56"/>
      <c r="D390" s="56"/>
      <c r="E390" s="56"/>
      <c r="F390" s="56"/>
      <c r="G390" s="56"/>
      <c r="H390" s="56"/>
      <c r="I390" s="56"/>
      <c r="J390" s="57"/>
    </row>
    <row r="391" spans="1:10" ht="27.75" customHeight="1">
      <c r="A391" s="50">
        <v>1</v>
      </c>
      <c r="B391" s="51" t="s">
        <v>28</v>
      </c>
      <c r="C391" s="54" t="s">
        <v>55</v>
      </c>
      <c r="D391" s="3" t="s">
        <v>188</v>
      </c>
      <c r="E391" s="4">
        <f>SUM(E392:E395)</f>
        <v>0</v>
      </c>
      <c r="F391" s="4">
        <f>SUM(F392:F395)</f>
        <v>0</v>
      </c>
      <c r="G391" s="4">
        <f>SUM(G392:G395)</f>
        <v>0</v>
      </c>
      <c r="H391" s="4">
        <f>SUM(H392:H395)</f>
        <v>0</v>
      </c>
      <c r="I391" s="4">
        <f>SUM(I392:I395)</f>
        <v>0</v>
      </c>
      <c r="J391" s="4">
        <f t="shared" si="12"/>
        <v>0</v>
      </c>
    </row>
    <row r="392" spans="1:11" ht="27.75" customHeight="1">
      <c r="A392" s="50"/>
      <c r="B392" s="52"/>
      <c r="C392" s="54"/>
      <c r="D392" s="3" t="s">
        <v>189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4">
        <f t="shared" si="12"/>
        <v>0</v>
      </c>
      <c r="K392" s="14"/>
    </row>
    <row r="393" spans="1:11" ht="27.75" customHeight="1">
      <c r="A393" s="50"/>
      <c r="B393" s="52"/>
      <c r="C393" s="54"/>
      <c r="D393" s="3" t="s">
        <v>190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4">
        <f t="shared" si="12"/>
        <v>0</v>
      </c>
      <c r="K393" s="14"/>
    </row>
    <row r="394" spans="1:10" ht="27.75" customHeight="1">
      <c r="A394" s="50"/>
      <c r="B394" s="52"/>
      <c r="C394" s="54"/>
      <c r="D394" s="3" t="s">
        <v>191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4">
        <f t="shared" si="12"/>
        <v>0</v>
      </c>
    </row>
    <row r="395" spans="1:10" ht="27.75" customHeight="1">
      <c r="A395" s="50"/>
      <c r="B395" s="53"/>
      <c r="C395" s="54"/>
      <c r="D395" s="3" t="s">
        <v>192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4">
        <f t="shared" si="12"/>
        <v>0</v>
      </c>
    </row>
    <row r="396" spans="1:10" ht="27.75" customHeight="1">
      <c r="A396" s="50">
        <v>2</v>
      </c>
      <c r="B396" s="51" t="s">
        <v>3</v>
      </c>
      <c r="C396" s="54" t="s">
        <v>235</v>
      </c>
      <c r="D396" s="3" t="s">
        <v>188</v>
      </c>
      <c r="E396" s="4">
        <f>SUM(E397:E400)</f>
        <v>0</v>
      </c>
      <c r="F396" s="4">
        <f>SUM(F397:F400)</f>
        <v>0</v>
      </c>
      <c r="G396" s="4">
        <f>SUM(G397:G400)</f>
        <v>0</v>
      </c>
      <c r="H396" s="4">
        <f>SUM(H397:H400)</f>
        <v>0</v>
      </c>
      <c r="I396" s="4">
        <f>SUM(I397:I400)</f>
        <v>0</v>
      </c>
      <c r="J396" s="4">
        <f t="shared" si="12"/>
        <v>0</v>
      </c>
    </row>
    <row r="397" spans="1:10" ht="27.75" customHeight="1">
      <c r="A397" s="50"/>
      <c r="B397" s="52"/>
      <c r="C397" s="54"/>
      <c r="D397" s="3" t="s">
        <v>189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4">
        <f t="shared" si="12"/>
        <v>0</v>
      </c>
    </row>
    <row r="398" spans="1:10" ht="27.75" customHeight="1">
      <c r="A398" s="50"/>
      <c r="B398" s="52"/>
      <c r="C398" s="54"/>
      <c r="D398" s="3" t="s">
        <v>190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4">
        <f t="shared" si="12"/>
        <v>0</v>
      </c>
    </row>
    <row r="399" spans="1:10" ht="27.75" customHeight="1">
      <c r="A399" s="50"/>
      <c r="B399" s="52"/>
      <c r="C399" s="54"/>
      <c r="D399" s="3" t="s">
        <v>191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4">
        <f t="shared" si="12"/>
        <v>0</v>
      </c>
    </row>
    <row r="400" spans="1:10" ht="27.75" customHeight="1">
      <c r="A400" s="50"/>
      <c r="B400" s="53"/>
      <c r="C400" s="54"/>
      <c r="D400" s="3" t="s">
        <v>192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4">
        <f t="shared" si="12"/>
        <v>0</v>
      </c>
    </row>
    <row r="401" spans="1:10" ht="27.75" customHeight="1">
      <c r="A401" s="50">
        <v>3</v>
      </c>
      <c r="B401" s="51" t="s">
        <v>4</v>
      </c>
      <c r="C401" s="54" t="s">
        <v>260</v>
      </c>
      <c r="D401" s="3" t="s">
        <v>188</v>
      </c>
      <c r="E401" s="4">
        <f>SUM(E402:E405)</f>
        <v>13</v>
      </c>
      <c r="F401" s="4">
        <f>SUM(F402:F405)</f>
        <v>15</v>
      </c>
      <c r="G401" s="4">
        <f>SUM(G402:G405)</f>
        <v>15</v>
      </c>
      <c r="H401" s="4">
        <f>SUM(H402:H405)</f>
        <v>15</v>
      </c>
      <c r="I401" s="4">
        <f>SUM(I402:I405)</f>
        <v>15</v>
      </c>
      <c r="J401" s="4">
        <f t="shared" si="12"/>
        <v>73</v>
      </c>
    </row>
    <row r="402" spans="1:10" ht="27.75" customHeight="1">
      <c r="A402" s="50"/>
      <c r="B402" s="52"/>
      <c r="C402" s="54"/>
      <c r="D402" s="3" t="s">
        <v>189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4">
        <f t="shared" si="12"/>
        <v>0</v>
      </c>
    </row>
    <row r="403" spans="1:10" ht="27.75" customHeight="1">
      <c r="A403" s="50"/>
      <c r="B403" s="52"/>
      <c r="C403" s="54"/>
      <c r="D403" s="3" t="s">
        <v>190</v>
      </c>
      <c r="E403" s="5">
        <v>8</v>
      </c>
      <c r="F403" s="5">
        <v>10</v>
      </c>
      <c r="G403" s="5">
        <v>10</v>
      </c>
      <c r="H403" s="5">
        <v>10</v>
      </c>
      <c r="I403" s="5">
        <v>10</v>
      </c>
      <c r="J403" s="4">
        <f t="shared" si="12"/>
        <v>48</v>
      </c>
    </row>
    <row r="404" spans="1:10" ht="27.75" customHeight="1">
      <c r="A404" s="50"/>
      <c r="B404" s="52"/>
      <c r="C404" s="54"/>
      <c r="D404" s="3" t="s">
        <v>191</v>
      </c>
      <c r="E404" s="5">
        <v>3</v>
      </c>
      <c r="F404" s="5">
        <v>3</v>
      </c>
      <c r="G404" s="5">
        <v>3</v>
      </c>
      <c r="H404" s="5">
        <v>3</v>
      </c>
      <c r="I404" s="5">
        <v>3</v>
      </c>
      <c r="J404" s="4">
        <f t="shared" si="12"/>
        <v>15</v>
      </c>
    </row>
    <row r="405" spans="1:10" ht="27.75" customHeight="1">
      <c r="A405" s="50"/>
      <c r="B405" s="53"/>
      <c r="C405" s="54"/>
      <c r="D405" s="3" t="s">
        <v>192</v>
      </c>
      <c r="E405" s="5">
        <v>2</v>
      </c>
      <c r="F405" s="5">
        <v>2</v>
      </c>
      <c r="G405" s="5">
        <v>2</v>
      </c>
      <c r="H405" s="5">
        <v>2</v>
      </c>
      <c r="I405" s="5">
        <v>2</v>
      </c>
      <c r="J405" s="4">
        <f t="shared" si="12"/>
        <v>10</v>
      </c>
    </row>
    <row r="406" spans="1:10" ht="27.75" customHeight="1">
      <c r="A406" s="50">
        <v>4</v>
      </c>
      <c r="B406" s="51" t="s">
        <v>5</v>
      </c>
      <c r="C406" s="54" t="s">
        <v>137</v>
      </c>
      <c r="D406" s="3" t="s">
        <v>188</v>
      </c>
      <c r="E406" s="4">
        <f>SUM(E407:E410)</f>
        <v>10</v>
      </c>
      <c r="F406" s="4">
        <f>SUM(F407:F410)</f>
        <v>12</v>
      </c>
      <c r="G406" s="4">
        <f>SUM(G407:G410)</f>
        <v>12</v>
      </c>
      <c r="H406" s="4">
        <f>SUM(H407:H410)</f>
        <v>12</v>
      </c>
      <c r="I406" s="4">
        <f>SUM(I407:I410)</f>
        <v>12</v>
      </c>
      <c r="J406" s="4">
        <f t="shared" si="12"/>
        <v>58</v>
      </c>
    </row>
    <row r="407" spans="1:10" ht="27.75" customHeight="1">
      <c r="A407" s="50"/>
      <c r="B407" s="52"/>
      <c r="C407" s="54"/>
      <c r="D407" s="3" t="s">
        <v>189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4">
        <f t="shared" si="12"/>
        <v>0</v>
      </c>
    </row>
    <row r="408" spans="1:10" ht="27.75" customHeight="1">
      <c r="A408" s="50"/>
      <c r="B408" s="52"/>
      <c r="C408" s="54"/>
      <c r="D408" s="3" t="s">
        <v>190</v>
      </c>
      <c r="E408" s="5">
        <v>5</v>
      </c>
      <c r="F408" s="5">
        <v>7</v>
      </c>
      <c r="G408" s="5">
        <v>7</v>
      </c>
      <c r="H408" s="5">
        <v>7</v>
      </c>
      <c r="I408" s="5">
        <v>7</v>
      </c>
      <c r="J408" s="4">
        <f t="shared" si="12"/>
        <v>33</v>
      </c>
    </row>
    <row r="409" spans="1:10" ht="27.75" customHeight="1">
      <c r="A409" s="50"/>
      <c r="B409" s="52"/>
      <c r="C409" s="54"/>
      <c r="D409" s="3" t="s">
        <v>191</v>
      </c>
      <c r="E409" s="5">
        <v>3</v>
      </c>
      <c r="F409" s="5">
        <v>3</v>
      </c>
      <c r="G409" s="5">
        <v>3</v>
      </c>
      <c r="H409" s="5">
        <v>3</v>
      </c>
      <c r="I409" s="5">
        <v>3</v>
      </c>
      <c r="J409" s="4">
        <f t="shared" si="12"/>
        <v>15</v>
      </c>
    </row>
    <row r="410" spans="1:10" ht="27.75" customHeight="1">
      <c r="A410" s="50"/>
      <c r="B410" s="53"/>
      <c r="C410" s="54"/>
      <c r="D410" s="3" t="s">
        <v>192</v>
      </c>
      <c r="E410" s="5">
        <v>2</v>
      </c>
      <c r="F410" s="5">
        <v>2</v>
      </c>
      <c r="G410" s="5">
        <v>2</v>
      </c>
      <c r="H410" s="5">
        <v>2</v>
      </c>
      <c r="I410" s="5">
        <v>2</v>
      </c>
      <c r="J410" s="4">
        <f t="shared" si="12"/>
        <v>10</v>
      </c>
    </row>
    <row r="411" spans="1:10" ht="27.75" customHeight="1">
      <c r="A411" s="50">
        <v>5</v>
      </c>
      <c r="B411" s="51" t="s">
        <v>6</v>
      </c>
      <c r="C411" s="54" t="s">
        <v>261</v>
      </c>
      <c r="D411" s="3" t="s">
        <v>188</v>
      </c>
      <c r="E411" s="4">
        <f>SUM(E412:E415)</f>
        <v>0</v>
      </c>
      <c r="F411" s="4">
        <f>SUM(F412:F415)</f>
        <v>0</v>
      </c>
      <c r="G411" s="4">
        <f>SUM(G412:G415)</f>
        <v>0</v>
      </c>
      <c r="H411" s="4">
        <f>SUM(H412:H415)</f>
        <v>0</v>
      </c>
      <c r="I411" s="4">
        <f>SUM(I412:I415)</f>
        <v>0</v>
      </c>
      <c r="J411" s="4">
        <f t="shared" si="12"/>
        <v>0</v>
      </c>
    </row>
    <row r="412" spans="1:10" ht="27.75" customHeight="1">
      <c r="A412" s="50"/>
      <c r="B412" s="52"/>
      <c r="C412" s="54"/>
      <c r="D412" s="3" t="s">
        <v>189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4">
        <f t="shared" si="12"/>
        <v>0</v>
      </c>
    </row>
    <row r="413" spans="1:10" ht="27.75" customHeight="1">
      <c r="A413" s="50"/>
      <c r="B413" s="52"/>
      <c r="C413" s="54"/>
      <c r="D413" s="3" t="s">
        <v>190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4">
        <f t="shared" si="12"/>
        <v>0</v>
      </c>
    </row>
    <row r="414" spans="1:10" ht="27.75" customHeight="1">
      <c r="A414" s="50"/>
      <c r="B414" s="52"/>
      <c r="C414" s="54"/>
      <c r="D414" s="3" t="s">
        <v>191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4">
        <f t="shared" si="12"/>
        <v>0</v>
      </c>
    </row>
    <row r="415" spans="1:10" ht="27.75" customHeight="1">
      <c r="A415" s="50"/>
      <c r="B415" s="53"/>
      <c r="C415" s="54"/>
      <c r="D415" s="3" t="s">
        <v>192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4">
        <f t="shared" si="12"/>
        <v>0</v>
      </c>
    </row>
    <row r="416" spans="1:10" ht="33.75" customHeight="1">
      <c r="A416" s="50">
        <v>6</v>
      </c>
      <c r="B416" s="51" t="s">
        <v>263</v>
      </c>
      <c r="C416" s="54" t="s">
        <v>138</v>
      </c>
      <c r="D416" s="3" t="s">
        <v>188</v>
      </c>
      <c r="E416" s="4">
        <f>SUM(E417:E420)</f>
        <v>4</v>
      </c>
      <c r="F416" s="4">
        <f>SUM(F417:F420)</f>
        <v>4</v>
      </c>
      <c r="G416" s="4">
        <f>SUM(G417:G420)</f>
        <v>4</v>
      </c>
      <c r="H416" s="4">
        <f>SUM(H417:H420)</f>
        <v>4</v>
      </c>
      <c r="I416" s="4">
        <f>SUM(I417:I420)</f>
        <v>4</v>
      </c>
      <c r="J416" s="4">
        <f t="shared" si="12"/>
        <v>20</v>
      </c>
    </row>
    <row r="417" spans="1:10" ht="33.75" customHeight="1">
      <c r="A417" s="50"/>
      <c r="B417" s="52"/>
      <c r="C417" s="54"/>
      <c r="D417" s="3" t="s">
        <v>189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4">
        <f t="shared" si="12"/>
        <v>0</v>
      </c>
    </row>
    <row r="418" spans="1:10" ht="33.75" customHeight="1">
      <c r="A418" s="50"/>
      <c r="B418" s="52"/>
      <c r="C418" s="54"/>
      <c r="D418" s="3" t="s">
        <v>190</v>
      </c>
      <c r="E418" s="5">
        <v>2</v>
      </c>
      <c r="F418" s="5">
        <v>2</v>
      </c>
      <c r="G418" s="5">
        <v>2</v>
      </c>
      <c r="H418" s="5">
        <v>2</v>
      </c>
      <c r="I418" s="5">
        <v>2</v>
      </c>
      <c r="J418" s="4">
        <f t="shared" si="12"/>
        <v>10</v>
      </c>
    </row>
    <row r="419" spans="1:10" ht="33.75" customHeight="1">
      <c r="A419" s="50"/>
      <c r="B419" s="52"/>
      <c r="C419" s="54"/>
      <c r="D419" s="3" t="s">
        <v>191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4">
        <f t="shared" si="12"/>
        <v>0</v>
      </c>
    </row>
    <row r="420" spans="1:10" ht="33.75" customHeight="1">
      <c r="A420" s="50"/>
      <c r="B420" s="53"/>
      <c r="C420" s="54"/>
      <c r="D420" s="3" t="s">
        <v>192</v>
      </c>
      <c r="E420" s="5">
        <v>2</v>
      </c>
      <c r="F420" s="5">
        <v>2</v>
      </c>
      <c r="G420" s="5">
        <v>2</v>
      </c>
      <c r="H420" s="5">
        <v>2</v>
      </c>
      <c r="I420" s="5">
        <v>2</v>
      </c>
      <c r="J420" s="4">
        <f t="shared" si="12"/>
        <v>10</v>
      </c>
    </row>
    <row r="421" spans="1:10" ht="30" customHeight="1">
      <c r="A421" s="50">
        <v>7</v>
      </c>
      <c r="B421" s="51" t="s">
        <v>264</v>
      </c>
      <c r="C421" s="54" t="s">
        <v>80</v>
      </c>
      <c r="D421" s="3" t="s">
        <v>188</v>
      </c>
      <c r="E421" s="4">
        <f>SUM(E422:E425)</f>
        <v>0</v>
      </c>
      <c r="F421" s="4">
        <f>SUM(F422:F425)</f>
        <v>0</v>
      </c>
      <c r="G421" s="4">
        <f>SUM(G422:G425)</f>
        <v>0</v>
      </c>
      <c r="H421" s="4">
        <f>SUM(H422:H425)</f>
        <v>0</v>
      </c>
      <c r="I421" s="4">
        <f>SUM(I422:I425)</f>
        <v>0</v>
      </c>
      <c r="J421" s="4">
        <f t="shared" si="12"/>
        <v>0</v>
      </c>
    </row>
    <row r="422" spans="1:10" ht="30" customHeight="1">
      <c r="A422" s="50"/>
      <c r="B422" s="52"/>
      <c r="C422" s="54"/>
      <c r="D422" s="3" t="s">
        <v>189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4">
        <f t="shared" si="12"/>
        <v>0</v>
      </c>
    </row>
    <row r="423" spans="1:10" ht="30" customHeight="1">
      <c r="A423" s="50"/>
      <c r="B423" s="52"/>
      <c r="C423" s="54"/>
      <c r="D423" s="3" t="s">
        <v>190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4">
        <f t="shared" si="12"/>
        <v>0</v>
      </c>
    </row>
    <row r="424" spans="1:10" ht="30" customHeight="1">
      <c r="A424" s="50"/>
      <c r="B424" s="52"/>
      <c r="C424" s="54"/>
      <c r="D424" s="3" t="s">
        <v>191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4">
        <f t="shared" si="12"/>
        <v>0</v>
      </c>
    </row>
    <row r="425" spans="1:10" ht="30" customHeight="1">
      <c r="A425" s="50"/>
      <c r="B425" s="53"/>
      <c r="C425" s="54"/>
      <c r="D425" s="3" t="s">
        <v>192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4">
        <f t="shared" si="12"/>
        <v>0</v>
      </c>
    </row>
    <row r="426" spans="1:10" ht="30" customHeight="1">
      <c r="A426" s="50">
        <v>8</v>
      </c>
      <c r="B426" s="51" t="s">
        <v>244</v>
      </c>
      <c r="C426" s="54" t="s">
        <v>265</v>
      </c>
      <c r="D426" s="3" t="s">
        <v>188</v>
      </c>
      <c r="E426" s="4">
        <f>SUM(E427:E430)</f>
        <v>0</v>
      </c>
      <c r="F426" s="4">
        <f>SUM(F427:F430)</f>
        <v>0</v>
      </c>
      <c r="G426" s="4">
        <f>SUM(G427:G430)</f>
        <v>0</v>
      </c>
      <c r="H426" s="4">
        <f>SUM(H427:H430)</f>
        <v>0</v>
      </c>
      <c r="I426" s="4">
        <f>SUM(I427:I430)</f>
        <v>0</v>
      </c>
      <c r="J426" s="4">
        <f t="shared" si="12"/>
        <v>0</v>
      </c>
    </row>
    <row r="427" spans="1:10" ht="30" customHeight="1">
      <c r="A427" s="50"/>
      <c r="B427" s="52"/>
      <c r="C427" s="54"/>
      <c r="D427" s="3" t="s">
        <v>189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4">
        <f t="shared" si="12"/>
        <v>0</v>
      </c>
    </row>
    <row r="428" spans="1:10" ht="30" customHeight="1">
      <c r="A428" s="50"/>
      <c r="B428" s="52"/>
      <c r="C428" s="54"/>
      <c r="D428" s="3" t="s">
        <v>190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4">
        <f t="shared" si="12"/>
        <v>0</v>
      </c>
    </row>
    <row r="429" spans="1:10" ht="30" customHeight="1">
      <c r="A429" s="50"/>
      <c r="B429" s="52"/>
      <c r="C429" s="54"/>
      <c r="D429" s="3" t="s">
        <v>191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4">
        <f t="shared" si="12"/>
        <v>0</v>
      </c>
    </row>
    <row r="430" spans="1:10" ht="30" customHeight="1">
      <c r="A430" s="50"/>
      <c r="B430" s="53"/>
      <c r="C430" s="54"/>
      <c r="D430" s="3" t="s">
        <v>192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4">
        <f t="shared" si="12"/>
        <v>0</v>
      </c>
    </row>
    <row r="431" spans="1:10" ht="30" customHeight="1">
      <c r="A431" s="50">
        <v>9</v>
      </c>
      <c r="B431" s="51" t="s">
        <v>245</v>
      </c>
      <c r="C431" s="54" t="s">
        <v>266</v>
      </c>
      <c r="D431" s="3" t="s">
        <v>188</v>
      </c>
      <c r="E431" s="4">
        <f>SUM(E432:E435)</f>
        <v>3</v>
      </c>
      <c r="F431" s="4">
        <f>SUM(F432:F435)</f>
        <v>3</v>
      </c>
      <c r="G431" s="4">
        <f>SUM(G432:G435)</f>
        <v>3</v>
      </c>
      <c r="H431" s="4">
        <f>SUM(H432:H435)</f>
        <v>3</v>
      </c>
      <c r="I431" s="4">
        <f>SUM(I432:I435)</f>
        <v>3</v>
      </c>
      <c r="J431" s="4">
        <f t="shared" si="12"/>
        <v>15</v>
      </c>
    </row>
    <row r="432" spans="1:10" ht="30" customHeight="1">
      <c r="A432" s="50"/>
      <c r="B432" s="52"/>
      <c r="C432" s="54"/>
      <c r="D432" s="3" t="s">
        <v>189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4">
        <f t="shared" si="12"/>
        <v>0</v>
      </c>
    </row>
    <row r="433" spans="1:10" ht="30" customHeight="1">
      <c r="A433" s="50"/>
      <c r="B433" s="52"/>
      <c r="C433" s="54"/>
      <c r="D433" s="3" t="s">
        <v>190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4">
        <f t="shared" si="12"/>
        <v>0</v>
      </c>
    </row>
    <row r="434" spans="1:10" ht="30" customHeight="1">
      <c r="A434" s="50"/>
      <c r="B434" s="52"/>
      <c r="C434" s="54"/>
      <c r="D434" s="3" t="s">
        <v>191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4">
        <f t="shared" si="12"/>
        <v>0</v>
      </c>
    </row>
    <row r="435" spans="1:10" ht="30" customHeight="1">
      <c r="A435" s="50"/>
      <c r="B435" s="53"/>
      <c r="C435" s="54"/>
      <c r="D435" s="3" t="s">
        <v>192</v>
      </c>
      <c r="E435" s="5">
        <v>3</v>
      </c>
      <c r="F435" s="5">
        <v>3</v>
      </c>
      <c r="G435" s="5">
        <v>3</v>
      </c>
      <c r="H435" s="5">
        <v>3</v>
      </c>
      <c r="I435" s="5">
        <v>3</v>
      </c>
      <c r="J435" s="4">
        <f t="shared" si="12"/>
        <v>15</v>
      </c>
    </row>
    <row r="436" spans="1:10" ht="25.5" customHeight="1">
      <c r="A436" s="50">
        <v>10</v>
      </c>
      <c r="B436" s="51" t="s">
        <v>141</v>
      </c>
      <c r="C436" s="54" t="s">
        <v>266</v>
      </c>
      <c r="D436" s="3" t="s">
        <v>188</v>
      </c>
      <c r="E436" s="4">
        <f>SUM(E437:E440)</f>
        <v>6</v>
      </c>
      <c r="F436" s="4">
        <f>SUM(F437:F440)</f>
        <v>8</v>
      </c>
      <c r="G436" s="4">
        <f>SUM(G437:G440)</f>
        <v>8</v>
      </c>
      <c r="H436" s="4">
        <f>SUM(H437:H440)</f>
        <v>8</v>
      </c>
      <c r="I436" s="4">
        <f>SUM(I437:I440)</f>
        <v>8</v>
      </c>
      <c r="J436" s="4">
        <f t="shared" si="12"/>
        <v>38</v>
      </c>
    </row>
    <row r="437" spans="1:10" ht="25.5" customHeight="1">
      <c r="A437" s="50"/>
      <c r="B437" s="52"/>
      <c r="C437" s="54"/>
      <c r="D437" s="3" t="s">
        <v>189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4">
        <f t="shared" si="12"/>
        <v>0</v>
      </c>
    </row>
    <row r="438" spans="1:10" ht="25.5" customHeight="1">
      <c r="A438" s="50"/>
      <c r="B438" s="52"/>
      <c r="C438" s="54"/>
      <c r="D438" s="3" t="s">
        <v>190</v>
      </c>
      <c r="E438" s="5">
        <v>3</v>
      </c>
      <c r="F438" s="5">
        <v>5</v>
      </c>
      <c r="G438" s="5">
        <v>5</v>
      </c>
      <c r="H438" s="5">
        <v>5</v>
      </c>
      <c r="I438" s="5">
        <v>5</v>
      </c>
      <c r="J438" s="4">
        <f t="shared" si="12"/>
        <v>23</v>
      </c>
    </row>
    <row r="439" spans="1:10" ht="25.5" customHeight="1">
      <c r="A439" s="50"/>
      <c r="B439" s="52"/>
      <c r="C439" s="54"/>
      <c r="D439" s="3" t="s">
        <v>191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4">
        <f t="shared" si="12"/>
        <v>0</v>
      </c>
    </row>
    <row r="440" spans="1:10" ht="25.5" customHeight="1">
      <c r="A440" s="50"/>
      <c r="B440" s="53"/>
      <c r="C440" s="54"/>
      <c r="D440" s="3" t="s">
        <v>192</v>
      </c>
      <c r="E440" s="5">
        <v>3</v>
      </c>
      <c r="F440" s="5">
        <v>3</v>
      </c>
      <c r="G440" s="5">
        <v>3</v>
      </c>
      <c r="H440" s="5">
        <v>3</v>
      </c>
      <c r="I440" s="5">
        <v>3</v>
      </c>
      <c r="J440" s="4">
        <f t="shared" si="12"/>
        <v>15</v>
      </c>
    </row>
    <row r="441" spans="1:10" ht="25.5" customHeight="1">
      <c r="A441" s="58" t="s">
        <v>413</v>
      </c>
      <c r="B441" s="59"/>
      <c r="C441" s="59"/>
      <c r="D441" s="60"/>
      <c r="E441" s="4">
        <f>SUM(E401,E406,E411,E416,E421,E426,E431,E436)</f>
        <v>36</v>
      </c>
      <c r="F441" s="4">
        <f>SUM(F401,F406,F411,F416,F421,F426,F431,F436)</f>
        <v>42</v>
      </c>
      <c r="G441" s="4">
        <f>SUM(G401,G406,G411,G416,G421,G426,G431,G436)</f>
        <v>42</v>
      </c>
      <c r="H441" s="4">
        <f>SUM(H401,H406,H411,H416,H421,H426,H431,H436)</f>
        <v>42</v>
      </c>
      <c r="I441" s="4">
        <f>SUM(I401,I406,I411,I416,I421,I426,I431,I436)</f>
        <v>42</v>
      </c>
      <c r="J441" s="4">
        <f t="shared" si="12"/>
        <v>204</v>
      </c>
    </row>
    <row r="442" spans="1:11" ht="25.5" customHeight="1">
      <c r="A442" s="25"/>
      <c r="B442" s="26"/>
      <c r="C442" s="26"/>
      <c r="D442" s="27" t="s">
        <v>189</v>
      </c>
      <c r="E442" s="28">
        <f>E392+E397+E402+E407+E412+E417+E422+E427+E437+E432</f>
        <v>0</v>
      </c>
      <c r="F442" s="28">
        <f>F392+F397+F402+F407+F412+F417+F422+F427+F437+F432</f>
        <v>0</v>
      </c>
      <c r="G442" s="28">
        <f>G392+G397+G402+G407+G412+G417+G422+G427+G437+G432</f>
        <v>0</v>
      </c>
      <c r="H442" s="28">
        <f>H392+H397+H402+H407+H412+H417+H422+H427+H437+H432</f>
        <v>0</v>
      </c>
      <c r="I442" s="28">
        <f>I392+I397+I402+I407+I412+I417+I422+I427+I437+I432</f>
        <v>0</v>
      </c>
      <c r="J442" s="4">
        <f t="shared" si="12"/>
        <v>0</v>
      </c>
      <c r="K442" s="14"/>
    </row>
    <row r="443" spans="1:11" ht="25.5" customHeight="1">
      <c r="A443" s="29"/>
      <c r="B443" s="30"/>
      <c r="C443" s="30"/>
      <c r="D443" s="31" t="s">
        <v>190</v>
      </c>
      <c r="E443" s="28">
        <f aca="true" t="shared" si="13" ref="E443:I445">E393+E398+E403+E408+E413+E418+E423+E428+E438+E433</f>
        <v>18</v>
      </c>
      <c r="F443" s="28">
        <f t="shared" si="13"/>
        <v>24</v>
      </c>
      <c r="G443" s="28">
        <f t="shared" si="13"/>
        <v>24</v>
      </c>
      <c r="H443" s="28">
        <f t="shared" si="13"/>
        <v>24</v>
      </c>
      <c r="I443" s="28">
        <f t="shared" si="13"/>
        <v>24</v>
      </c>
      <c r="J443" s="4">
        <f t="shared" si="12"/>
        <v>114</v>
      </c>
      <c r="K443" s="14"/>
    </row>
    <row r="444" spans="1:11" ht="25.5" customHeight="1">
      <c r="A444" s="29"/>
      <c r="B444" s="30"/>
      <c r="C444" s="30"/>
      <c r="D444" s="31" t="s">
        <v>191</v>
      </c>
      <c r="E444" s="28">
        <f t="shared" si="13"/>
        <v>6</v>
      </c>
      <c r="F444" s="28">
        <f t="shared" si="13"/>
        <v>6</v>
      </c>
      <c r="G444" s="28">
        <f t="shared" si="13"/>
        <v>6</v>
      </c>
      <c r="H444" s="28">
        <f t="shared" si="13"/>
        <v>6</v>
      </c>
      <c r="I444" s="28">
        <f t="shared" si="13"/>
        <v>6</v>
      </c>
      <c r="J444" s="4">
        <f t="shared" si="12"/>
        <v>30</v>
      </c>
      <c r="K444" s="14"/>
    </row>
    <row r="445" spans="1:11" ht="25.5" customHeight="1">
      <c r="A445" s="29"/>
      <c r="B445" s="30"/>
      <c r="C445" s="30"/>
      <c r="D445" s="31" t="s">
        <v>192</v>
      </c>
      <c r="E445" s="28">
        <f t="shared" si="13"/>
        <v>12</v>
      </c>
      <c r="F445" s="28">
        <f t="shared" si="13"/>
        <v>12</v>
      </c>
      <c r="G445" s="28">
        <f t="shared" si="13"/>
        <v>12</v>
      </c>
      <c r="H445" s="28">
        <f t="shared" si="13"/>
        <v>12</v>
      </c>
      <c r="I445" s="28">
        <f t="shared" si="13"/>
        <v>12</v>
      </c>
      <c r="J445" s="4">
        <f t="shared" si="12"/>
        <v>60</v>
      </c>
      <c r="K445" s="14"/>
    </row>
    <row r="446" spans="1:10" ht="25.5" customHeight="1">
      <c r="A446" s="68" t="s">
        <v>448</v>
      </c>
      <c r="B446" s="69"/>
      <c r="C446" s="69"/>
      <c r="D446" s="69"/>
      <c r="E446" s="69"/>
      <c r="F446" s="69"/>
      <c r="G446" s="69"/>
      <c r="H446" s="69"/>
      <c r="I446" s="69"/>
      <c r="J446" s="70"/>
    </row>
    <row r="447" spans="1:10" ht="25.5" customHeight="1">
      <c r="A447" s="68" t="s">
        <v>449</v>
      </c>
      <c r="B447" s="69"/>
      <c r="C447" s="69"/>
      <c r="D447" s="69"/>
      <c r="E447" s="69"/>
      <c r="F447" s="69"/>
      <c r="G447" s="69"/>
      <c r="H447" s="69"/>
      <c r="I447" s="69"/>
      <c r="J447" s="70"/>
    </row>
    <row r="448" spans="1:11" ht="25.5" customHeight="1">
      <c r="A448" s="50">
        <v>1</v>
      </c>
      <c r="B448" s="51" t="s">
        <v>450</v>
      </c>
      <c r="C448" s="54" t="s">
        <v>451</v>
      </c>
      <c r="D448" s="3" t="s">
        <v>188</v>
      </c>
      <c r="E448" s="4">
        <f>SUM(E449:E452)</f>
        <v>63</v>
      </c>
      <c r="F448" s="4">
        <f>SUM(F449:F452)</f>
        <v>74</v>
      </c>
      <c r="G448" s="4">
        <f>SUM(G449:G452)</f>
        <v>80</v>
      </c>
      <c r="H448" s="4">
        <f>SUM(H449:H452)</f>
        <v>86</v>
      </c>
      <c r="I448" s="4">
        <f>SUM(I449:I452)</f>
        <v>92</v>
      </c>
      <c r="J448" s="4">
        <f aca="true" t="shared" si="14" ref="J448:J511">SUM(E448:I448)</f>
        <v>395</v>
      </c>
      <c r="K448" s="14"/>
    </row>
    <row r="449" spans="1:11" ht="25.5" customHeight="1">
      <c r="A449" s="50"/>
      <c r="B449" s="52"/>
      <c r="C449" s="54"/>
      <c r="D449" s="3" t="s">
        <v>189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4">
        <f t="shared" si="14"/>
        <v>0</v>
      </c>
      <c r="K449" s="14"/>
    </row>
    <row r="450" spans="1:10" ht="25.5" customHeight="1">
      <c r="A450" s="50"/>
      <c r="B450" s="52"/>
      <c r="C450" s="54"/>
      <c r="D450" s="3" t="s">
        <v>190</v>
      </c>
      <c r="E450" s="5">
        <v>60</v>
      </c>
      <c r="F450" s="5">
        <v>70</v>
      </c>
      <c r="G450" s="5">
        <v>75</v>
      </c>
      <c r="H450" s="5">
        <v>80</v>
      </c>
      <c r="I450" s="5">
        <v>85</v>
      </c>
      <c r="J450" s="4">
        <f t="shared" si="14"/>
        <v>370</v>
      </c>
    </row>
    <row r="451" spans="1:10" ht="25.5" customHeight="1">
      <c r="A451" s="50"/>
      <c r="B451" s="52"/>
      <c r="C451" s="54"/>
      <c r="D451" s="3" t="s">
        <v>191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4">
        <f t="shared" si="14"/>
        <v>0</v>
      </c>
    </row>
    <row r="452" spans="1:10" ht="25.5" customHeight="1">
      <c r="A452" s="50"/>
      <c r="B452" s="53"/>
      <c r="C452" s="54"/>
      <c r="D452" s="3" t="s">
        <v>192</v>
      </c>
      <c r="E452" s="5">
        <v>3</v>
      </c>
      <c r="F452" s="5">
        <v>4</v>
      </c>
      <c r="G452" s="5">
        <v>5</v>
      </c>
      <c r="H452" s="5">
        <v>6</v>
      </c>
      <c r="I452" s="5">
        <v>7</v>
      </c>
      <c r="J452" s="4">
        <f t="shared" si="14"/>
        <v>25</v>
      </c>
    </row>
    <row r="453" spans="1:10" ht="25.5" customHeight="1">
      <c r="A453" s="50">
        <v>2</v>
      </c>
      <c r="B453" s="51" t="s">
        <v>142</v>
      </c>
      <c r="C453" s="54" t="s">
        <v>452</v>
      </c>
      <c r="D453" s="3" t="s">
        <v>188</v>
      </c>
      <c r="E453" s="4">
        <f>SUM(E454:E457)</f>
        <v>70</v>
      </c>
      <c r="F453" s="4">
        <f>SUM(F454:F457)</f>
        <v>90</v>
      </c>
      <c r="G453" s="4">
        <f>SUM(G454:G457)</f>
        <v>102</v>
      </c>
      <c r="H453" s="4">
        <f>SUM(H454:H457)</f>
        <v>103</v>
      </c>
      <c r="I453" s="4">
        <f>SUM(I454:I457)</f>
        <v>104</v>
      </c>
      <c r="J453" s="4">
        <f t="shared" si="14"/>
        <v>469</v>
      </c>
    </row>
    <row r="454" spans="1:10" ht="25.5" customHeight="1">
      <c r="A454" s="50"/>
      <c r="B454" s="52"/>
      <c r="C454" s="54"/>
      <c r="D454" s="3" t="s">
        <v>189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4">
        <f t="shared" si="14"/>
        <v>0</v>
      </c>
    </row>
    <row r="455" spans="1:10" ht="25.5" customHeight="1">
      <c r="A455" s="50"/>
      <c r="B455" s="52"/>
      <c r="C455" s="54"/>
      <c r="D455" s="3" t="s">
        <v>190</v>
      </c>
      <c r="E455" s="5">
        <v>0</v>
      </c>
      <c r="F455" s="5">
        <v>10</v>
      </c>
      <c r="G455" s="5">
        <v>12</v>
      </c>
      <c r="H455" s="5">
        <v>13</v>
      </c>
      <c r="I455" s="5">
        <v>14</v>
      </c>
      <c r="J455" s="4">
        <f t="shared" si="14"/>
        <v>49</v>
      </c>
    </row>
    <row r="456" spans="1:10" ht="25.5" customHeight="1">
      <c r="A456" s="50"/>
      <c r="B456" s="52"/>
      <c r="C456" s="54"/>
      <c r="D456" s="3" t="s">
        <v>191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4">
        <f t="shared" si="14"/>
        <v>0</v>
      </c>
    </row>
    <row r="457" spans="1:10" ht="25.5" customHeight="1">
      <c r="A457" s="50"/>
      <c r="B457" s="53"/>
      <c r="C457" s="54"/>
      <c r="D457" s="3" t="s">
        <v>192</v>
      </c>
      <c r="E457" s="5">
        <v>70</v>
      </c>
      <c r="F457" s="5">
        <v>80</v>
      </c>
      <c r="G457" s="5">
        <v>90</v>
      </c>
      <c r="H457" s="5">
        <v>90</v>
      </c>
      <c r="I457" s="5">
        <v>90</v>
      </c>
      <c r="J457" s="4">
        <f t="shared" si="14"/>
        <v>420</v>
      </c>
    </row>
    <row r="458" spans="1:10" ht="30" customHeight="1">
      <c r="A458" s="50">
        <v>3</v>
      </c>
      <c r="B458" s="51" t="s">
        <v>246</v>
      </c>
      <c r="C458" s="54" t="s">
        <v>453</v>
      </c>
      <c r="D458" s="3" t="s">
        <v>188</v>
      </c>
      <c r="E458" s="4">
        <f>SUM(E459:E462)</f>
        <v>52</v>
      </c>
      <c r="F458" s="4">
        <f>SUM(F459:F462)</f>
        <v>53</v>
      </c>
      <c r="G458" s="4">
        <f>SUM(G459:G462)</f>
        <v>53</v>
      </c>
      <c r="H458" s="4">
        <f>SUM(H459:H462)</f>
        <v>53</v>
      </c>
      <c r="I458" s="4">
        <f>SUM(I459:I462)</f>
        <v>53</v>
      </c>
      <c r="J458" s="4">
        <f t="shared" si="14"/>
        <v>264</v>
      </c>
    </row>
    <row r="459" spans="1:10" ht="30" customHeight="1">
      <c r="A459" s="50"/>
      <c r="B459" s="52"/>
      <c r="C459" s="54"/>
      <c r="D459" s="3" t="s">
        <v>189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4">
        <f t="shared" si="14"/>
        <v>0</v>
      </c>
    </row>
    <row r="460" spans="1:10" ht="30" customHeight="1">
      <c r="A460" s="50"/>
      <c r="B460" s="52"/>
      <c r="C460" s="54"/>
      <c r="D460" s="3" t="s">
        <v>190</v>
      </c>
      <c r="E460" s="5">
        <v>40</v>
      </c>
      <c r="F460" s="5">
        <v>40</v>
      </c>
      <c r="G460" s="5">
        <v>40</v>
      </c>
      <c r="H460" s="5">
        <v>40</v>
      </c>
      <c r="I460" s="5">
        <v>40</v>
      </c>
      <c r="J460" s="4">
        <f t="shared" si="14"/>
        <v>200</v>
      </c>
    </row>
    <row r="461" spans="1:10" ht="30" customHeight="1">
      <c r="A461" s="50"/>
      <c r="B461" s="52"/>
      <c r="C461" s="54"/>
      <c r="D461" s="3" t="s">
        <v>191</v>
      </c>
      <c r="E461" s="5">
        <v>2</v>
      </c>
      <c r="F461" s="5">
        <v>3</v>
      </c>
      <c r="G461" s="5">
        <v>3</v>
      </c>
      <c r="H461" s="5">
        <v>3</v>
      </c>
      <c r="I461" s="5">
        <v>3</v>
      </c>
      <c r="J461" s="4">
        <f t="shared" si="14"/>
        <v>14</v>
      </c>
    </row>
    <row r="462" spans="1:10" ht="30" customHeight="1">
      <c r="A462" s="50"/>
      <c r="B462" s="53"/>
      <c r="C462" s="54"/>
      <c r="D462" s="3" t="s">
        <v>192</v>
      </c>
      <c r="E462" s="5">
        <v>10</v>
      </c>
      <c r="F462" s="5">
        <v>10</v>
      </c>
      <c r="G462" s="5">
        <v>10</v>
      </c>
      <c r="H462" s="5">
        <v>10</v>
      </c>
      <c r="I462" s="5">
        <v>10</v>
      </c>
      <c r="J462" s="4">
        <f t="shared" si="14"/>
        <v>50</v>
      </c>
    </row>
    <row r="463" spans="1:10" ht="30" customHeight="1">
      <c r="A463" s="50">
        <v>4</v>
      </c>
      <c r="B463" s="51" t="s">
        <v>454</v>
      </c>
      <c r="C463" s="54" t="s">
        <v>452</v>
      </c>
      <c r="D463" s="3" t="s">
        <v>188</v>
      </c>
      <c r="E463" s="4">
        <f>SUM(E464:E467)</f>
        <v>1</v>
      </c>
      <c r="F463" s="4">
        <f>SUM(F464:F467)</f>
        <v>1</v>
      </c>
      <c r="G463" s="4">
        <f>SUM(G464:G467)</f>
        <v>2</v>
      </c>
      <c r="H463" s="4">
        <f>SUM(H464:H467)</f>
        <v>2</v>
      </c>
      <c r="I463" s="4">
        <f>SUM(I464:I467)</f>
        <v>2</v>
      </c>
      <c r="J463" s="4">
        <f t="shared" si="14"/>
        <v>8</v>
      </c>
    </row>
    <row r="464" spans="1:10" ht="30" customHeight="1">
      <c r="A464" s="50"/>
      <c r="B464" s="52"/>
      <c r="C464" s="54"/>
      <c r="D464" s="3" t="s">
        <v>189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4">
        <f t="shared" si="14"/>
        <v>0</v>
      </c>
    </row>
    <row r="465" spans="1:10" ht="30" customHeight="1">
      <c r="A465" s="50"/>
      <c r="B465" s="52"/>
      <c r="C465" s="54"/>
      <c r="D465" s="3" t="s">
        <v>190</v>
      </c>
      <c r="E465" s="5">
        <v>1</v>
      </c>
      <c r="F465" s="5">
        <v>1</v>
      </c>
      <c r="G465" s="5">
        <v>2</v>
      </c>
      <c r="H465" s="5">
        <v>2</v>
      </c>
      <c r="I465" s="5">
        <v>2</v>
      </c>
      <c r="J465" s="4">
        <f t="shared" si="14"/>
        <v>8</v>
      </c>
    </row>
    <row r="466" spans="1:10" ht="30" customHeight="1">
      <c r="A466" s="50"/>
      <c r="B466" s="52"/>
      <c r="C466" s="54"/>
      <c r="D466" s="3" t="s">
        <v>191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4">
        <f t="shared" si="14"/>
        <v>0</v>
      </c>
    </row>
    <row r="467" spans="1:10" ht="30" customHeight="1">
      <c r="A467" s="50"/>
      <c r="B467" s="53"/>
      <c r="C467" s="54"/>
      <c r="D467" s="3" t="s">
        <v>192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4">
        <f t="shared" si="14"/>
        <v>0</v>
      </c>
    </row>
    <row r="468" spans="1:10" ht="30" customHeight="1">
      <c r="A468" s="50">
        <v>5</v>
      </c>
      <c r="B468" s="51" t="s">
        <v>435</v>
      </c>
      <c r="C468" s="54" t="s">
        <v>455</v>
      </c>
      <c r="D468" s="3" t="s">
        <v>188</v>
      </c>
      <c r="E468" s="4">
        <f>SUM(E469:E472)</f>
        <v>7</v>
      </c>
      <c r="F468" s="4">
        <f>SUM(F469:F472)</f>
        <v>7</v>
      </c>
      <c r="G468" s="4">
        <f>SUM(G469:G472)</f>
        <v>8</v>
      </c>
      <c r="H468" s="4">
        <f>SUM(H469:H472)</f>
        <v>8</v>
      </c>
      <c r="I468" s="4">
        <f>SUM(I469:I472)</f>
        <v>8</v>
      </c>
      <c r="J468" s="4">
        <f t="shared" si="14"/>
        <v>38</v>
      </c>
    </row>
    <row r="469" spans="1:10" ht="30" customHeight="1">
      <c r="A469" s="50"/>
      <c r="B469" s="52"/>
      <c r="C469" s="54"/>
      <c r="D469" s="3" t="s">
        <v>189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4">
        <f t="shared" si="14"/>
        <v>0</v>
      </c>
    </row>
    <row r="470" spans="1:10" ht="30" customHeight="1">
      <c r="A470" s="50"/>
      <c r="B470" s="52"/>
      <c r="C470" s="54"/>
      <c r="D470" s="3" t="s">
        <v>190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4">
        <f t="shared" si="14"/>
        <v>0</v>
      </c>
    </row>
    <row r="471" spans="1:10" ht="30" customHeight="1">
      <c r="A471" s="50"/>
      <c r="B471" s="52"/>
      <c r="C471" s="54"/>
      <c r="D471" s="3" t="s">
        <v>191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4">
        <f t="shared" si="14"/>
        <v>0</v>
      </c>
    </row>
    <row r="472" spans="1:10" ht="30" customHeight="1">
      <c r="A472" s="50"/>
      <c r="B472" s="53"/>
      <c r="C472" s="54"/>
      <c r="D472" s="3" t="s">
        <v>192</v>
      </c>
      <c r="E472" s="5">
        <v>7</v>
      </c>
      <c r="F472" s="5">
        <v>7</v>
      </c>
      <c r="G472" s="5">
        <v>8</v>
      </c>
      <c r="H472" s="5">
        <v>8</v>
      </c>
      <c r="I472" s="5">
        <v>8</v>
      </c>
      <c r="J472" s="4">
        <f t="shared" si="14"/>
        <v>38</v>
      </c>
    </row>
    <row r="473" spans="1:10" ht="30" customHeight="1">
      <c r="A473" s="50">
        <v>6</v>
      </c>
      <c r="B473" s="51" t="s">
        <v>436</v>
      </c>
      <c r="C473" s="54" t="s">
        <v>456</v>
      </c>
      <c r="D473" s="3" t="s">
        <v>188</v>
      </c>
      <c r="E473" s="4">
        <f>SUM(E474:E477)</f>
        <v>10</v>
      </c>
      <c r="F473" s="4">
        <f>SUM(F474:F477)</f>
        <v>0</v>
      </c>
      <c r="G473" s="4">
        <f>SUM(G474:G477)</f>
        <v>10</v>
      </c>
      <c r="H473" s="4">
        <f>SUM(H474:H477)</f>
        <v>0</v>
      </c>
      <c r="I473" s="4">
        <f>SUM(I474:I477)</f>
        <v>10</v>
      </c>
      <c r="J473" s="4">
        <f t="shared" si="14"/>
        <v>30</v>
      </c>
    </row>
    <row r="474" spans="1:10" ht="30" customHeight="1">
      <c r="A474" s="50"/>
      <c r="B474" s="52"/>
      <c r="C474" s="54"/>
      <c r="D474" s="3" t="s">
        <v>189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4">
        <f t="shared" si="14"/>
        <v>0</v>
      </c>
    </row>
    <row r="475" spans="1:10" ht="30" customHeight="1">
      <c r="A475" s="50"/>
      <c r="B475" s="52"/>
      <c r="C475" s="54"/>
      <c r="D475" s="3" t="s">
        <v>190</v>
      </c>
      <c r="E475" s="5">
        <v>10</v>
      </c>
      <c r="F475" s="5">
        <v>0</v>
      </c>
      <c r="G475" s="5">
        <v>10</v>
      </c>
      <c r="H475" s="5">
        <v>0</v>
      </c>
      <c r="I475" s="5">
        <v>10</v>
      </c>
      <c r="J475" s="4">
        <f t="shared" si="14"/>
        <v>30</v>
      </c>
    </row>
    <row r="476" spans="1:10" ht="30" customHeight="1">
      <c r="A476" s="50"/>
      <c r="B476" s="52"/>
      <c r="C476" s="54"/>
      <c r="D476" s="3" t="s">
        <v>191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4">
        <f t="shared" si="14"/>
        <v>0</v>
      </c>
    </row>
    <row r="477" spans="1:10" ht="30" customHeight="1">
      <c r="A477" s="50"/>
      <c r="B477" s="53"/>
      <c r="C477" s="54"/>
      <c r="D477" s="3" t="s">
        <v>192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4">
        <f t="shared" si="14"/>
        <v>0</v>
      </c>
    </row>
    <row r="478" spans="1:10" ht="30" customHeight="1">
      <c r="A478" s="50">
        <v>7</v>
      </c>
      <c r="B478" s="51" t="s">
        <v>143</v>
      </c>
      <c r="C478" s="54" t="s">
        <v>457</v>
      </c>
      <c r="D478" s="3" t="s">
        <v>188</v>
      </c>
      <c r="E478" s="4">
        <f>SUM(E479:E482)</f>
        <v>13</v>
      </c>
      <c r="F478" s="4">
        <f>SUM(F479:F482)</f>
        <v>13</v>
      </c>
      <c r="G478" s="4">
        <f>SUM(G479:G482)</f>
        <v>15</v>
      </c>
      <c r="H478" s="4">
        <f>SUM(H479:H482)</f>
        <v>15</v>
      </c>
      <c r="I478" s="4">
        <f>SUM(I479:I482)</f>
        <v>16</v>
      </c>
      <c r="J478" s="4">
        <f t="shared" si="14"/>
        <v>72</v>
      </c>
    </row>
    <row r="479" spans="1:10" ht="30" customHeight="1">
      <c r="A479" s="50"/>
      <c r="B479" s="52"/>
      <c r="C479" s="54"/>
      <c r="D479" s="3" t="s">
        <v>189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4">
        <f t="shared" si="14"/>
        <v>0</v>
      </c>
    </row>
    <row r="480" spans="1:10" ht="30" customHeight="1">
      <c r="A480" s="50"/>
      <c r="B480" s="52"/>
      <c r="C480" s="54"/>
      <c r="D480" s="3" t="s">
        <v>190</v>
      </c>
      <c r="E480" s="5">
        <v>5</v>
      </c>
      <c r="F480" s="5">
        <v>5</v>
      </c>
      <c r="G480" s="5">
        <v>5</v>
      </c>
      <c r="H480" s="5">
        <v>5</v>
      </c>
      <c r="I480" s="5">
        <v>6</v>
      </c>
      <c r="J480" s="4">
        <f t="shared" si="14"/>
        <v>26</v>
      </c>
    </row>
    <row r="481" spans="1:10" ht="30" customHeight="1">
      <c r="A481" s="50"/>
      <c r="B481" s="52"/>
      <c r="C481" s="54"/>
      <c r="D481" s="3" t="s">
        <v>191</v>
      </c>
      <c r="E481" s="5">
        <v>3</v>
      </c>
      <c r="F481" s="5">
        <v>3</v>
      </c>
      <c r="G481" s="5">
        <v>4</v>
      </c>
      <c r="H481" s="5">
        <v>4</v>
      </c>
      <c r="I481" s="5">
        <v>4</v>
      </c>
      <c r="J481" s="4">
        <f t="shared" si="14"/>
        <v>18</v>
      </c>
    </row>
    <row r="482" spans="1:10" ht="30" customHeight="1">
      <c r="A482" s="50"/>
      <c r="B482" s="53"/>
      <c r="C482" s="54"/>
      <c r="D482" s="3" t="s">
        <v>192</v>
      </c>
      <c r="E482" s="5">
        <v>5</v>
      </c>
      <c r="F482" s="5">
        <v>5</v>
      </c>
      <c r="G482" s="5">
        <v>6</v>
      </c>
      <c r="H482" s="5">
        <v>6</v>
      </c>
      <c r="I482" s="5">
        <v>6</v>
      </c>
      <c r="J482" s="4">
        <f t="shared" si="14"/>
        <v>28</v>
      </c>
    </row>
    <row r="483" spans="1:10" ht="30" customHeight="1">
      <c r="A483" s="50">
        <v>8</v>
      </c>
      <c r="B483" s="51" t="s">
        <v>81</v>
      </c>
      <c r="C483" s="54" t="s">
        <v>247</v>
      </c>
      <c r="D483" s="3" t="s">
        <v>188</v>
      </c>
      <c r="E483" s="4">
        <f>SUM(E484:E487)</f>
        <v>23</v>
      </c>
      <c r="F483" s="4">
        <f>SUM(F484:F487)</f>
        <v>23</v>
      </c>
      <c r="G483" s="4">
        <f>SUM(G484:G487)</f>
        <v>23</v>
      </c>
      <c r="H483" s="4">
        <f>SUM(H484:H487)</f>
        <v>25</v>
      </c>
      <c r="I483" s="4">
        <f>SUM(I484:I487)</f>
        <v>26</v>
      </c>
      <c r="J483" s="4">
        <f t="shared" si="14"/>
        <v>120</v>
      </c>
    </row>
    <row r="484" spans="1:10" ht="30" customHeight="1">
      <c r="A484" s="50"/>
      <c r="B484" s="52"/>
      <c r="C484" s="54"/>
      <c r="D484" s="3" t="s">
        <v>189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4">
        <f t="shared" si="14"/>
        <v>0</v>
      </c>
    </row>
    <row r="485" spans="1:10" ht="30" customHeight="1">
      <c r="A485" s="50"/>
      <c r="B485" s="52"/>
      <c r="C485" s="54"/>
      <c r="D485" s="3" t="s">
        <v>190</v>
      </c>
      <c r="E485" s="5">
        <v>8</v>
      </c>
      <c r="F485" s="5">
        <v>8</v>
      </c>
      <c r="G485" s="5">
        <v>8</v>
      </c>
      <c r="H485" s="5">
        <v>9</v>
      </c>
      <c r="I485" s="5">
        <v>9</v>
      </c>
      <c r="J485" s="4">
        <f t="shared" si="14"/>
        <v>42</v>
      </c>
    </row>
    <row r="486" spans="1:10" ht="30" customHeight="1">
      <c r="A486" s="50"/>
      <c r="B486" s="52"/>
      <c r="C486" s="54"/>
      <c r="D486" s="3" t="s">
        <v>191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4">
        <f t="shared" si="14"/>
        <v>0</v>
      </c>
    </row>
    <row r="487" spans="1:10" ht="30" customHeight="1">
      <c r="A487" s="50"/>
      <c r="B487" s="53"/>
      <c r="C487" s="54"/>
      <c r="D487" s="3" t="s">
        <v>192</v>
      </c>
      <c r="E487" s="5">
        <v>15</v>
      </c>
      <c r="F487" s="5">
        <v>15</v>
      </c>
      <c r="G487" s="5">
        <v>15</v>
      </c>
      <c r="H487" s="5">
        <v>16</v>
      </c>
      <c r="I487" s="5">
        <v>17</v>
      </c>
      <c r="J487" s="4">
        <f t="shared" si="14"/>
        <v>78</v>
      </c>
    </row>
    <row r="488" spans="1:10" ht="30" customHeight="1">
      <c r="A488" s="50">
        <v>9</v>
      </c>
      <c r="B488" s="51" t="s">
        <v>437</v>
      </c>
      <c r="C488" s="54" t="s">
        <v>456</v>
      </c>
      <c r="D488" s="3" t="s">
        <v>188</v>
      </c>
      <c r="E488" s="4">
        <f>SUM(E489:E492)</f>
        <v>10</v>
      </c>
      <c r="F488" s="4">
        <f>SUM(F489:F492)</f>
        <v>10</v>
      </c>
      <c r="G488" s="4">
        <f>SUM(G489:G492)</f>
        <v>10</v>
      </c>
      <c r="H488" s="4">
        <f>SUM(H489:H492)</f>
        <v>10</v>
      </c>
      <c r="I488" s="4">
        <f>SUM(I489:I492)</f>
        <v>10</v>
      </c>
      <c r="J488" s="4">
        <f t="shared" si="14"/>
        <v>50</v>
      </c>
    </row>
    <row r="489" spans="1:10" ht="30" customHeight="1">
      <c r="A489" s="50"/>
      <c r="B489" s="52"/>
      <c r="C489" s="54"/>
      <c r="D489" s="3" t="s">
        <v>189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4">
        <f t="shared" si="14"/>
        <v>0</v>
      </c>
    </row>
    <row r="490" spans="1:10" ht="30" customHeight="1">
      <c r="A490" s="50"/>
      <c r="B490" s="52"/>
      <c r="C490" s="54"/>
      <c r="D490" s="3" t="s">
        <v>190</v>
      </c>
      <c r="E490" s="5">
        <v>10</v>
      </c>
      <c r="F490" s="5">
        <v>10</v>
      </c>
      <c r="G490" s="5">
        <v>10</v>
      </c>
      <c r="H490" s="5">
        <v>10</v>
      </c>
      <c r="I490" s="5">
        <v>10</v>
      </c>
      <c r="J490" s="4">
        <f t="shared" si="14"/>
        <v>50</v>
      </c>
    </row>
    <row r="491" spans="1:10" ht="30" customHeight="1">
      <c r="A491" s="50"/>
      <c r="B491" s="52"/>
      <c r="C491" s="54"/>
      <c r="D491" s="3" t="s">
        <v>191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4">
        <f t="shared" si="14"/>
        <v>0</v>
      </c>
    </row>
    <row r="492" spans="1:10" ht="30" customHeight="1">
      <c r="A492" s="50"/>
      <c r="B492" s="53"/>
      <c r="C492" s="54"/>
      <c r="D492" s="3" t="s">
        <v>192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4">
        <f t="shared" si="14"/>
        <v>0</v>
      </c>
    </row>
    <row r="493" spans="1:10" ht="30" customHeight="1">
      <c r="A493" s="50">
        <v>10</v>
      </c>
      <c r="B493" s="51" t="s">
        <v>438</v>
      </c>
      <c r="C493" s="54" t="s">
        <v>82</v>
      </c>
      <c r="D493" s="3" t="s">
        <v>188</v>
      </c>
      <c r="E493" s="4">
        <f>SUM(E494:E497)</f>
        <v>2</v>
      </c>
      <c r="F493" s="4">
        <f>SUM(F494:F497)</f>
        <v>3</v>
      </c>
      <c r="G493" s="4">
        <f>SUM(G494:G497)</f>
        <v>4</v>
      </c>
      <c r="H493" s="4">
        <f>SUM(H494:H497)</f>
        <v>5</v>
      </c>
      <c r="I493" s="4">
        <f>SUM(I494:I497)</f>
        <v>6</v>
      </c>
      <c r="J493" s="4">
        <f t="shared" si="14"/>
        <v>20</v>
      </c>
    </row>
    <row r="494" spans="1:10" ht="30" customHeight="1">
      <c r="A494" s="50"/>
      <c r="B494" s="52"/>
      <c r="C494" s="54"/>
      <c r="D494" s="3" t="s">
        <v>189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4">
        <f t="shared" si="14"/>
        <v>0</v>
      </c>
    </row>
    <row r="495" spans="1:10" ht="30" customHeight="1">
      <c r="A495" s="50"/>
      <c r="B495" s="52"/>
      <c r="C495" s="54"/>
      <c r="D495" s="3" t="s">
        <v>190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4">
        <f t="shared" si="14"/>
        <v>0</v>
      </c>
    </row>
    <row r="496" spans="1:10" ht="30" customHeight="1">
      <c r="A496" s="50"/>
      <c r="B496" s="52"/>
      <c r="C496" s="54"/>
      <c r="D496" s="3" t="s">
        <v>191</v>
      </c>
      <c r="E496" s="5">
        <v>2</v>
      </c>
      <c r="F496" s="5">
        <v>3</v>
      </c>
      <c r="G496" s="5">
        <v>4</v>
      </c>
      <c r="H496" s="5">
        <v>5</v>
      </c>
      <c r="I496" s="5">
        <v>6</v>
      </c>
      <c r="J496" s="4">
        <f t="shared" si="14"/>
        <v>20</v>
      </c>
    </row>
    <row r="497" spans="1:10" ht="30" customHeight="1">
      <c r="A497" s="50"/>
      <c r="B497" s="53"/>
      <c r="C497" s="54"/>
      <c r="D497" s="3" t="s">
        <v>192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4">
        <f t="shared" si="14"/>
        <v>0</v>
      </c>
    </row>
    <row r="498" spans="1:10" ht="30" customHeight="1">
      <c r="A498" s="50">
        <v>11</v>
      </c>
      <c r="B498" s="51" t="s">
        <v>144</v>
      </c>
      <c r="C498" s="54" t="s">
        <v>248</v>
      </c>
      <c r="D498" s="3" t="s">
        <v>188</v>
      </c>
      <c r="E498" s="4">
        <f>SUM(E499:E502)</f>
        <v>14</v>
      </c>
      <c r="F498" s="4">
        <f>SUM(F499:F502)</f>
        <v>14</v>
      </c>
      <c r="G498" s="4">
        <f>SUM(G499:G502)</f>
        <v>16</v>
      </c>
      <c r="H498" s="4">
        <f>SUM(H499:H502)</f>
        <v>18</v>
      </c>
      <c r="I498" s="4">
        <f>SUM(I499:I502)</f>
        <v>19</v>
      </c>
      <c r="J498" s="4">
        <f t="shared" si="14"/>
        <v>81</v>
      </c>
    </row>
    <row r="499" spans="1:10" ht="30" customHeight="1">
      <c r="A499" s="50"/>
      <c r="B499" s="52"/>
      <c r="C499" s="54"/>
      <c r="D499" s="3" t="s">
        <v>189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4">
        <f t="shared" si="14"/>
        <v>0</v>
      </c>
    </row>
    <row r="500" spans="1:10" ht="30" customHeight="1">
      <c r="A500" s="50"/>
      <c r="B500" s="52"/>
      <c r="C500" s="54"/>
      <c r="D500" s="3" t="s">
        <v>190</v>
      </c>
      <c r="E500" s="5">
        <v>5</v>
      </c>
      <c r="F500" s="5">
        <v>5</v>
      </c>
      <c r="G500" s="5">
        <v>6</v>
      </c>
      <c r="H500" s="5">
        <v>7</v>
      </c>
      <c r="I500" s="5">
        <v>8</v>
      </c>
      <c r="J500" s="4">
        <f t="shared" si="14"/>
        <v>31</v>
      </c>
    </row>
    <row r="501" spans="1:10" ht="30" customHeight="1">
      <c r="A501" s="50"/>
      <c r="B501" s="52"/>
      <c r="C501" s="54"/>
      <c r="D501" s="3" t="s">
        <v>191</v>
      </c>
      <c r="E501" s="5">
        <v>2</v>
      </c>
      <c r="F501" s="5">
        <v>2</v>
      </c>
      <c r="G501" s="5">
        <v>3</v>
      </c>
      <c r="H501" s="5">
        <v>3</v>
      </c>
      <c r="I501" s="5">
        <v>3</v>
      </c>
      <c r="J501" s="4">
        <f t="shared" si="14"/>
        <v>13</v>
      </c>
    </row>
    <row r="502" spans="1:10" ht="30" customHeight="1">
      <c r="A502" s="50"/>
      <c r="B502" s="53"/>
      <c r="C502" s="54"/>
      <c r="D502" s="3" t="s">
        <v>192</v>
      </c>
      <c r="E502" s="5">
        <v>7</v>
      </c>
      <c r="F502" s="5">
        <v>7</v>
      </c>
      <c r="G502" s="5">
        <v>7</v>
      </c>
      <c r="H502" s="5">
        <v>8</v>
      </c>
      <c r="I502" s="5">
        <v>8</v>
      </c>
      <c r="J502" s="4">
        <f t="shared" si="14"/>
        <v>37</v>
      </c>
    </row>
    <row r="503" spans="1:10" ht="30" customHeight="1">
      <c r="A503" s="50">
        <v>12</v>
      </c>
      <c r="B503" s="51" t="s">
        <v>145</v>
      </c>
      <c r="C503" s="54" t="s">
        <v>249</v>
      </c>
      <c r="D503" s="3" t="s">
        <v>188</v>
      </c>
      <c r="E503" s="4">
        <f>SUM(E504:E507)</f>
        <v>10</v>
      </c>
      <c r="F503" s="4">
        <f>SUM(F504:F507)</f>
        <v>11</v>
      </c>
      <c r="G503" s="4">
        <f>SUM(G504:G507)</f>
        <v>12</v>
      </c>
      <c r="H503" s="4">
        <f>SUM(H504:H507)</f>
        <v>13</v>
      </c>
      <c r="I503" s="4">
        <f>SUM(I504:I507)</f>
        <v>14</v>
      </c>
      <c r="J503" s="4">
        <f t="shared" si="14"/>
        <v>60</v>
      </c>
    </row>
    <row r="504" spans="1:10" ht="30" customHeight="1">
      <c r="A504" s="50"/>
      <c r="B504" s="52"/>
      <c r="C504" s="54"/>
      <c r="D504" s="3" t="s">
        <v>189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4">
        <f t="shared" si="14"/>
        <v>0</v>
      </c>
    </row>
    <row r="505" spans="1:10" ht="30" customHeight="1">
      <c r="A505" s="50"/>
      <c r="B505" s="52"/>
      <c r="C505" s="54"/>
      <c r="D505" s="3" t="s">
        <v>190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4">
        <f t="shared" si="14"/>
        <v>0</v>
      </c>
    </row>
    <row r="506" spans="1:10" ht="30" customHeight="1">
      <c r="A506" s="50"/>
      <c r="B506" s="52"/>
      <c r="C506" s="54"/>
      <c r="D506" s="3" t="s">
        <v>191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4">
        <f t="shared" si="14"/>
        <v>0</v>
      </c>
    </row>
    <row r="507" spans="1:10" ht="30" customHeight="1">
      <c r="A507" s="50"/>
      <c r="B507" s="53"/>
      <c r="C507" s="54"/>
      <c r="D507" s="3" t="s">
        <v>192</v>
      </c>
      <c r="E507" s="5">
        <v>10</v>
      </c>
      <c r="F507" s="5">
        <v>11</v>
      </c>
      <c r="G507" s="5">
        <v>12</v>
      </c>
      <c r="H507" s="5">
        <v>13</v>
      </c>
      <c r="I507" s="5">
        <v>14</v>
      </c>
      <c r="J507" s="4">
        <f t="shared" si="14"/>
        <v>60</v>
      </c>
    </row>
    <row r="508" spans="1:10" ht="30" customHeight="1">
      <c r="A508" s="50">
        <v>13</v>
      </c>
      <c r="B508" s="51" t="s">
        <v>439</v>
      </c>
      <c r="C508" s="54" t="s">
        <v>456</v>
      </c>
      <c r="D508" s="3" t="s">
        <v>188</v>
      </c>
      <c r="E508" s="4">
        <f>SUM(E509:E512)</f>
        <v>30</v>
      </c>
      <c r="F508" s="4">
        <f>SUM(F509:F512)</f>
        <v>0</v>
      </c>
      <c r="G508" s="4">
        <f>SUM(G509:G512)</f>
        <v>30</v>
      </c>
      <c r="H508" s="4">
        <f>SUM(H509:H512)</f>
        <v>0</v>
      </c>
      <c r="I508" s="4">
        <f>SUM(I509:I512)</f>
        <v>30</v>
      </c>
      <c r="J508" s="4">
        <f t="shared" si="14"/>
        <v>90</v>
      </c>
    </row>
    <row r="509" spans="1:10" ht="30" customHeight="1">
      <c r="A509" s="50"/>
      <c r="B509" s="52"/>
      <c r="C509" s="54"/>
      <c r="D509" s="3" t="s">
        <v>189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4">
        <f t="shared" si="14"/>
        <v>0</v>
      </c>
    </row>
    <row r="510" spans="1:10" ht="30" customHeight="1">
      <c r="A510" s="50"/>
      <c r="B510" s="52"/>
      <c r="C510" s="54"/>
      <c r="D510" s="3" t="s">
        <v>190</v>
      </c>
      <c r="E510" s="5">
        <v>30</v>
      </c>
      <c r="F510" s="5">
        <v>0</v>
      </c>
      <c r="G510" s="5">
        <v>30</v>
      </c>
      <c r="H510" s="5">
        <v>0</v>
      </c>
      <c r="I510" s="5">
        <v>30</v>
      </c>
      <c r="J510" s="4">
        <f t="shared" si="14"/>
        <v>90</v>
      </c>
    </row>
    <row r="511" spans="1:10" ht="30" customHeight="1">
      <c r="A511" s="50"/>
      <c r="B511" s="52"/>
      <c r="C511" s="54"/>
      <c r="D511" s="3" t="s">
        <v>191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4">
        <f t="shared" si="14"/>
        <v>0</v>
      </c>
    </row>
    <row r="512" spans="1:10" ht="30" customHeight="1">
      <c r="A512" s="50"/>
      <c r="B512" s="53"/>
      <c r="C512" s="54"/>
      <c r="D512" s="3" t="s">
        <v>192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4">
        <f aca="true" t="shared" si="15" ref="J512:J575">SUM(E512:I512)</f>
        <v>0</v>
      </c>
    </row>
    <row r="513" spans="1:10" ht="30" customHeight="1">
      <c r="A513" s="50">
        <v>14</v>
      </c>
      <c r="B513" s="51" t="s">
        <v>440</v>
      </c>
      <c r="C513" s="54" t="s">
        <v>139</v>
      </c>
      <c r="D513" s="3" t="s">
        <v>188</v>
      </c>
      <c r="E513" s="4">
        <f>SUM(E514:E517)</f>
        <v>7</v>
      </c>
      <c r="F513" s="4">
        <f>SUM(F514:F517)</f>
        <v>10</v>
      </c>
      <c r="G513" s="4">
        <f>SUM(G514:G517)</f>
        <v>10</v>
      </c>
      <c r="H513" s="4">
        <f>SUM(H514:H517)</f>
        <v>10</v>
      </c>
      <c r="I513" s="4">
        <f>SUM(I514:I517)</f>
        <v>10</v>
      </c>
      <c r="J513" s="4">
        <f t="shared" si="15"/>
        <v>47</v>
      </c>
    </row>
    <row r="514" spans="1:10" ht="30" customHeight="1">
      <c r="A514" s="50"/>
      <c r="B514" s="52"/>
      <c r="C514" s="54"/>
      <c r="D514" s="3" t="s">
        <v>189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4">
        <f t="shared" si="15"/>
        <v>0</v>
      </c>
    </row>
    <row r="515" spans="1:10" ht="30" customHeight="1">
      <c r="A515" s="50"/>
      <c r="B515" s="52"/>
      <c r="C515" s="54"/>
      <c r="D515" s="3" t="s">
        <v>190</v>
      </c>
      <c r="E515" s="5">
        <v>7</v>
      </c>
      <c r="F515" s="5">
        <v>10</v>
      </c>
      <c r="G515" s="5">
        <v>10</v>
      </c>
      <c r="H515" s="5">
        <v>10</v>
      </c>
      <c r="I515" s="5">
        <v>10</v>
      </c>
      <c r="J515" s="4">
        <f t="shared" si="15"/>
        <v>47</v>
      </c>
    </row>
    <row r="516" spans="1:10" ht="30" customHeight="1">
      <c r="A516" s="50"/>
      <c r="B516" s="52"/>
      <c r="C516" s="54"/>
      <c r="D516" s="3" t="s">
        <v>191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4">
        <f t="shared" si="15"/>
        <v>0</v>
      </c>
    </row>
    <row r="517" spans="1:10" ht="30" customHeight="1">
      <c r="A517" s="50"/>
      <c r="B517" s="53"/>
      <c r="C517" s="54"/>
      <c r="D517" s="3" t="s">
        <v>192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4">
        <f t="shared" si="15"/>
        <v>0</v>
      </c>
    </row>
    <row r="518" spans="1:10" ht="30" customHeight="1">
      <c r="A518" s="50">
        <v>15</v>
      </c>
      <c r="B518" s="51" t="s">
        <v>441</v>
      </c>
      <c r="C518" s="54" t="s">
        <v>146</v>
      </c>
      <c r="D518" s="3" t="s">
        <v>188</v>
      </c>
      <c r="E518" s="4">
        <f>SUM(E519:E522)</f>
        <v>0</v>
      </c>
      <c r="F518" s="4">
        <f>SUM(F519:F522)</f>
        <v>0</v>
      </c>
      <c r="G518" s="4">
        <f>SUM(G519:G522)</f>
        <v>0</v>
      </c>
      <c r="H518" s="4">
        <f>SUM(H519:H522)</f>
        <v>0</v>
      </c>
      <c r="I518" s="4">
        <f>SUM(I519:I522)</f>
        <v>0</v>
      </c>
      <c r="J518" s="4">
        <f t="shared" si="15"/>
        <v>0</v>
      </c>
    </row>
    <row r="519" spans="1:10" ht="30" customHeight="1">
      <c r="A519" s="50"/>
      <c r="B519" s="52"/>
      <c r="C519" s="54"/>
      <c r="D519" s="3" t="s">
        <v>189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4">
        <f t="shared" si="15"/>
        <v>0</v>
      </c>
    </row>
    <row r="520" spans="1:10" ht="30" customHeight="1">
      <c r="A520" s="50"/>
      <c r="B520" s="52"/>
      <c r="C520" s="54"/>
      <c r="D520" s="3" t="s">
        <v>190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4">
        <f t="shared" si="15"/>
        <v>0</v>
      </c>
    </row>
    <row r="521" spans="1:10" ht="30" customHeight="1">
      <c r="A521" s="50"/>
      <c r="B521" s="52"/>
      <c r="C521" s="54"/>
      <c r="D521" s="3" t="s">
        <v>191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4">
        <f t="shared" si="15"/>
        <v>0</v>
      </c>
    </row>
    <row r="522" spans="1:10" ht="30" customHeight="1">
      <c r="A522" s="50"/>
      <c r="B522" s="53"/>
      <c r="C522" s="54"/>
      <c r="D522" s="3" t="s">
        <v>192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4">
        <f t="shared" si="15"/>
        <v>0</v>
      </c>
    </row>
    <row r="523" spans="1:10" ht="30" customHeight="1">
      <c r="A523" s="50">
        <v>16</v>
      </c>
      <c r="B523" s="51" t="s">
        <v>147</v>
      </c>
      <c r="C523" s="54" t="s">
        <v>250</v>
      </c>
      <c r="D523" s="3" t="s">
        <v>188</v>
      </c>
      <c r="E523" s="4">
        <f>SUM(E524:E527)</f>
        <v>4</v>
      </c>
      <c r="F523" s="4">
        <f>SUM(F524:F527)</f>
        <v>4</v>
      </c>
      <c r="G523" s="4">
        <f>SUM(G524:G527)</f>
        <v>4</v>
      </c>
      <c r="H523" s="4">
        <f>SUM(H524:H527)</f>
        <v>4</v>
      </c>
      <c r="I523" s="4">
        <f>SUM(I524:I527)</f>
        <v>4</v>
      </c>
      <c r="J523" s="4">
        <f t="shared" si="15"/>
        <v>20</v>
      </c>
    </row>
    <row r="524" spans="1:10" ht="30" customHeight="1">
      <c r="A524" s="50"/>
      <c r="B524" s="52"/>
      <c r="C524" s="54"/>
      <c r="D524" s="3" t="s">
        <v>189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4">
        <f t="shared" si="15"/>
        <v>0</v>
      </c>
    </row>
    <row r="525" spans="1:10" ht="30" customHeight="1">
      <c r="A525" s="50"/>
      <c r="B525" s="52"/>
      <c r="C525" s="54"/>
      <c r="D525" s="3" t="s">
        <v>190</v>
      </c>
      <c r="E525" s="5">
        <v>4</v>
      </c>
      <c r="F525" s="5">
        <v>4</v>
      </c>
      <c r="G525" s="5">
        <v>4</v>
      </c>
      <c r="H525" s="5">
        <v>4</v>
      </c>
      <c r="I525" s="5">
        <v>4</v>
      </c>
      <c r="J525" s="4">
        <f t="shared" si="15"/>
        <v>20</v>
      </c>
    </row>
    <row r="526" spans="1:10" ht="30" customHeight="1">
      <c r="A526" s="50"/>
      <c r="B526" s="52"/>
      <c r="C526" s="54"/>
      <c r="D526" s="3" t="s">
        <v>191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4">
        <f t="shared" si="15"/>
        <v>0</v>
      </c>
    </row>
    <row r="527" spans="1:10" ht="30" customHeight="1">
      <c r="A527" s="50"/>
      <c r="B527" s="53"/>
      <c r="C527" s="54"/>
      <c r="D527" s="3" t="s">
        <v>192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4">
        <f t="shared" si="15"/>
        <v>0</v>
      </c>
    </row>
    <row r="528" spans="1:10" ht="30" customHeight="1">
      <c r="A528" s="50">
        <v>17</v>
      </c>
      <c r="B528" s="51" t="s">
        <v>442</v>
      </c>
      <c r="C528" s="54" t="s">
        <v>148</v>
      </c>
      <c r="D528" s="3" t="s">
        <v>188</v>
      </c>
      <c r="E528" s="4">
        <f>SUM(E529:E532)</f>
        <v>25</v>
      </c>
      <c r="F528" s="4">
        <f>SUM(F529:F532)</f>
        <v>25</v>
      </c>
      <c r="G528" s="4">
        <f>SUM(G529:G532)</f>
        <v>25</v>
      </c>
      <c r="H528" s="4">
        <f>SUM(H529:H532)</f>
        <v>25</v>
      </c>
      <c r="I528" s="4">
        <f>SUM(I529:I532)</f>
        <v>25</v>
      </c>
      <c r="J528" s="4">
        <f t="shared" si="15"/>
        <v>125</v>
      </c>
    </row>
    <row r="529" spans="1:10" ht="30" customHeight="1">
      <c r="A529" s="50"/>
      <c r="B529" s="52"/>
      <c r="C529" s="54"/>
      <c r="D529" s="3" t="s">
        <v>189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4">
        <f t="shared" si="15"/>
        <v>0</v>
      </c>
    </row>
    <row r="530" spans="1:10" ht="30" customHeight="1">
      <c r="A530" s="50"/>
      <c r="B530" s="52"/>
      <c r="C530" s="54"/>
      <c r="D530" s="3" t="s">
        <v>190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4">
        <f t="shared" si="15"/>
        <v>0</v>
      </c>
    </row>
    <row r="531" spans="1:10" ht="30" customHeight="1">
      <c r="A531" s="50"/>
      <c r="B531" s="52"/>
      <c r="C531" s="54"/>
      <c r="D531" s="3" t="s">
        <v>191</v>
      </c>
      <c r="E531" s="5">
        <v>20</v>
      </c>
      <c r="F531" s="5">
        <v>20</v>
      </c>
      <c r="G531" s="5">
        <v>20</v>
      </c>
      <c r="H531" s="5">
        <v>20</v>
      </c>
      <c r="I531" s="5">
        <v>20</v>
      </c>
      <c r="J531" s="4">
        <f t="shared" si="15"/>
        <v>100</v>
      </c>
    </row>
    <row r="532" spans="1:10" ht="30" customHeight="1">
      <c r="A532" s="50"/>
      <c r="B532" s="53"/>
      <c r="C532" s="54"/>
      <c r="D532" s="3" t="s">
        <v>192</v>
      </c>
      <c r="E532" s="5">
        <v>5</v>
      </c>
      <c r="F532" s="5">
        <v>5</v>
      </c>
      <c r="G532" s="5">
        <v>5</v>
      </c>
      <c r="H532" s="5">
        <v>5</v>
      </c>
      <c r="I532" s="5">
        <v>5</v>
      </c>
      <c r="J532" s="4">
        <f t="shared" si="15"/>
        <v>25</v>
      </c>
    </row>
    <row r="533" spans="1:10" ht="30" customHeight="1">
      <c r="A533" s="50">
        <v>18</v>
      </c>
      <c r="B533" s="51" t="s">
        <v>29</v>
      </c>
      <c r="C533" s="54" t="s">
        <v>251</v>
      </c>
      <c r="D533" s="3" t="s">
        <v>188</v>
      </c>
      <c r="E533" s="4">
        <f>SUM(E534:E537)</f>
        <v>16</v>
      </c>
      <c r="F533" s="4">
        <f>SUM(F534:F537)</f>
        <v>16</v>
      </c>
      <c r="G533" s="4">
        <f>SUM(G534:G537)</f>
        <v>16</v>
      </c>
      <c r="H533" s="4">
        <f>SUM(H534:H537)</f>
        <v>16</v>
      </c>
      <c r="I533" s="4">
        <f>SUM(I534:I537)</f>
        <v>16</v>
      </c>
      <c r="J533" s="4">
        <f t="shared" si="15"/>
        <v>80</v>
      </c>
    </row>
    <row r="534" spans="1:10" ht="30" customHeight="1">
      <c r="A534" s="50"/>
      <c r="B534" s="52"/>
      <c r="C534" s="54"/>
      <c r="D534" s="3" t="s">
        <v>189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4">
        <f t="shared" si="15"/>
        <v>0</v>
      </c>
    </row>
    <row r="535" spans="1:10" ht="30" customHeight="1">
      <c r="A535" s="50"/>
      <c r="B535" s="52"/>
      <c r="C535" s="54"/>
      <c r="D535" s="3" t="s">
        <v>190</v>
      </c>
      <c r="E535" s="5">
        <v>6</v>
      </c>
      <c r="F535" s="5">
        <v>6</v>
      </c>
      <c r="G535" s="5">
        <v>6</v>
      </c>
      <c r="H535" s="5">
        <v>6</v>
      </c>
      <c r="I535" s="5">
        <v>6</v>
      </c>
      <c r="J535" s="4">
        <f t="shared" si="15"/>
        <v>30</v>
      </c>
    </row>
    <row r="536" spans="1:10" ht="30" customHeight="1">
      <c r="A536" s="50"/>
      <c r="B536" s="52"/>
      <c r="C536" s="54"/>
      <c r="D536" s="3" t="s">
        <v>191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4">
        <f t="shared" si="15"/>
        <v>0</v>
      </c>
    </row>
    <row r="537" spans="1:10" ht="30" customHeight="1">
      <c r="A537" s="50"/>
      <c r="B537" s="53"/>
      <c r="C537" s="54"/>
      <c r="D537" s="3" t="s">
        <v>192</v>
      </c>
      <c r="E537" s="5">
        <v>10</v>
      </c>
      <c r="F537" s="5">
        <v>10</v>
      </c>
      <c r="G537" s="5">
        <v>10</v>
      </c>
      <c r="H537" s="5">
        <v>10</v>
      </c>
      <c r="I537" s="5">
        <v>10</v>
      </c>
      <c r="J537" s="4">
        <f t="shared" si="15"/>
        <v>50</v>
      </c>
    </row>
    <row r="538" spans="1:10" ht="30" customHeight="1">
      <c r="A538" s="50">
        <v>19</v>
      </c>
      <c r="B538" s="51" t="s">
        <v>83</v>
      </c>
      <c r="C538" s="54" t="s">
        <v>456</v>
      </c>
      <c r="D538" s="3" t="s">
        <v>188</v>
      </c>
      <c r="E538" s="4">
        <f>SUM(E539:E542)</f>
        <v>45</v>
      </c>
      <c r="F538" s="4">
        <f>SUM(F539:F542)</f>
        <v>0</v>
      </c>
      <c r="G538" s="4">
        <f>SUM(G539:G542)</f>
        <v>45</v>
      </c>
      <c r="H538" s="4">
        <f>SUM(H539:H542)</f>
        <v>0</v>
      </c>
      <c r="I538" s="4">
        <f>SUM(I539:I542)</f>
        <v>45</v>
      </c>
      <c r="J538" s="4">
        <f t="shared" si="15"/>
        <v>135</v>
      </c>
    </row>
    <row r="539" spans="1:10" ht="30" customHeight="1">
      <c r="A539" s="50"/>
      <c r="B539" s="52"/>
      <c r="C539" s="54"/>
      <c r="D539" s="3" t="s">
        <v>189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4">
        <f t="shared" si="15"/>
        <v>0</v>
      </c>
    </row>
    <row r="540" spans="1:10" ht="30" customHeight="1">
      <c r="A540" s="50"/>
      <c r="B540" s="52"/>
      <c r="C540" s="54"/>
      <c r="D540" s="3" t="s">
        <v>190</v>
      </c>
      <c r="E540" s="5">
        <v>45</v>
      </c>
      <c r="F540" s="5">
        <v>0</v>
      </c>
      <c r="G540" s="5">
        <v>45</v>
      </c>
      <c r="H540" s="5">
        <v>0</v>
      </c>
      <c r="I540" s="5">
        <v>45</v>
      </c>
      <c r="J540" s="4">
        <f t="shared" si="15"/>
        <v>135</v>
      </c>
    </row>
    <row r="541" spans="1:10" ht="30" customHeight="1">
      <c r="A541" s="50"/>
      <c r="B541" s="52"/>
      <c r="C541" s="54"/>
      <c r="D541" s="3" t="s">
        <v>191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4">
        <f t="shared" si="15"/>
        <v>0</v>
      </c>
    </row>
    <row r="542" spans="1:10" ht="30" customHeight="1">
      <c r="A542" s="50"/>
      <c r="B542" s="53"/>
      <c r="C542" s="54"/>
      <c r="D542" s="3" t="s">
        <v>192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4">
        <f t="shared" si="15"/>
        <v>0</v>
      </c>
    </row>
    <row r="543" spans="1:10" ht="30" customHeight="1">
      <c r="A543" s="50">
        <v>20</v>
      </c>
      <c r="B543" s="51" t="s">
        <v>443</v>
      </c>
      <c r="C543" s="54" t="s">
        <v>456</v>
      </c>
      <c r="D543" s="3" t="s">
        <v>188</v>
      </c>
      <c r="E543" s="4">
        <f>SUM(E544:E547)</f>
        <v>45</v>
      </c>
      <c r="F543" s="4">
        <f>SUM(F544:F547)</f>
        <v>45</v>
      </c>
      <c r="G543" s="4">
        <f>SUM(G544:G547)</f>
        <v>45</v>
      </c>
      <c r="H543" s="4">
        <f>SUM(H544:H547)</f>
        <v>45</v>
      </c>
      <c r="I543" s="4">
        <f>SUM(I544:I547)</f>
        <v>45</v>
      </c>
      <c r="J543" s="4">
        <f t="shared" si="15"/>
        <v>225</v>
      </c>
    </row>
    <row r="544" spans="1:10" ht="30" customHeight="1">
      <c r="A544" s="50"/>
      <c r="B544" s="52"/>
      <c r="C544" s="54"/>
      <c r="D544" s="3" t="s">
        <v>189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4">
        <f t="shared" si="15"/>
        <v>0</v>
      </c>
    </row>
    <row r="545" spans="1:10" ht="30" customHeight="1">
      <c r="A545" s="50"/>
      <c r="B545" s="52"/>
      <c r="C545" s="54"/>
      <c r="D545" s="3" t="s">
        <v>190</v>
      </c>
      <c r="E545" s="5">
        <v>45</v>
      </c>
      <c r="F545" s="5">
        <v>45</v>
      </c>
      <c r="G545" s="5">
        <v>45</v>
      </c>
      <c r="H545" s="5">
        <v>45</v>
      </c>
      <c r="I545" s="5">
        <v>45</v>
      </c>
      <c r="J545" s="4">
        <f t="shared" si="15"/>
        <v>225</v>
      </c>
    </row>
    <row r="546" spans="1:10" ht="30" customHeight="1">
      <c r="A546" s="50"/>
      <c r="B546" s="52"/>
      <c r="C546" s="54"/>
      <c r="D546" s="3" t="s">
        <v>191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4">
        <f t="shared" si="15"/>
        <v>0</v>
      </c>
    </row>
    <row r="547" spans="1:10" ht="30" customHeight="1">
      <c r="A547" s="50"/>
      <c r="B547" s="53"/>
      <c r="C547" s="54"/>
      <c r="D547" s="3" t="s">
        <v>192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4">
        <f t="shared" si="15"/>
        <v>0</v>
      </c>
    </row>
    <row r="548" spans="1:10" ht="30" customHeight="1">
      <c r="A548" s="50">
        <v>21</v>
      </c>
      <c r="B548" s="51" t="s">
        <v>444</v>
      </c>
      <c r="C548" s="54" t="s">
        <v>456</v>
      </c>
      <c r="D548" s="3" t="s">
        <v>188</v>
      </c>
      <c r="E548" s="4">
        <f>SUM(E549:E552)</f>
        <v>40</v>
      </c>
      <c r="F548" s="4">
        <f>SUM(F549:F552)</f>
        <v>0</v>
      </c>
      <c r="G548" s="4">
        <f>SUM(G549:G552)</f>
        <v>40</v>
      </c>
      <c r="H548" s="4">
        <f>SUM(H549:H552)</f>
        <v>0</v>
      </c>
      <c r="I548" s="4">
        <f>SUM(I549:I552)</f>
        <v>40</v>
      </c>
      <c r="J548" s="4">
        <f t="shared" si="15"/>
        <v>120</v>
      </c>
    </row>
    <row r="549" spans="1:10" ht="30" customHeight="1">
      <c r="A549" s="50"/>
      <c r="B549" s="52"/>
      <c r="C549" s="54"/>
      <c r="D549" s="3" t="s">
        <v>189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4">
        <f t="shared" si="15"/>
        <v>0</v>
      </c>
    </row>
    <row r="550" spans="1:10" ht="30" customHeight="1">
      <c r="A550" s="50"/>
      <c r="B550" s="52"/>
      <c r="C550" s="54"/>
      <c r="D550" s="3" t="s">
        <v>190</v>
      </c>
      <c r="E550" s="5">
        <v>40</v>
      </c>
      <c r="F550" s="5">
        <v>0</v>
      </c>
      <c r="G550" s="5">
        <v>40</v>
      </c>
      <c r="H550" s="5">
        <v>0</v>
      </c>
      <c r="I550" s="5">
        <v>40</v>
      </c>
      <c r="J550" s="4">
        <f t="shared" si="15"/>
        <v>120</v>
      </c>
    </row>
    <row r="551" spans="1:10" ht="30" customHeight="1">
      <c r="A551" s="50"/>
      <c r="B551" s="52"/>
      <c r="C551" s="54"/>
      <c r="D551" s="3" t="s">
        <v>191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4">
        <f t="shared" si="15"/>
        <v>0</v>
      </c>
    </row>
    <row r="552" spans="1:10" ht="30" customHeight="1">
      <c r="A552" s="50"/>
      <c r="B552" s="53"/>
      <c r="C552" s="54"/>
      <c r="D552" s="3" t="s">
        <v>192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4">
        <f t="shared" si="15"/>
        <v>0</v>
      </c>
    </row>
    <row r="553" spans="1:10" ht="30" customHeight="1">
      <c r="A553" s="50">
        <v>22</v>
      </c>
      <c r="B553" s="51" t="s">
        <v>445</v>
      </c>
      <c r="C553" s="54" t="s">
        <v>456</v>
      </c>
      <c r="D553" s="3" t="s">
        <v>188</v>
      </c>
      <c r="E553" s="4">
        <f>SUM(E554:E557)</f>
        <v>20</v>
      </c>
      <c r="F553" s="4">
        <f>SUM(F554:F557)</f>
        <v>20</v>
      </c>
      <c r="G553" s="4">
        <f>SUM(G554:G557)</f>
        <v>20</v>
      </c>
      <c r="H553" s="4">
        <f>SUM(H554:H557)</f>
        <v>20</v>
      </c>
      <c r="I553" s="4">
        <f>SUM(I554:I557)</f>
        <v>20</v>
      </c>
      <c r="J553" s="4">
        <f t="shared" si="15"/>
        <v>100</v>
      </c>
    </row>
    <row r="554" spans="1:10" ht="30" customHeight="1">
      <c r="A554" s="50"/>
      <c r="B554" s="52"/>
      <c r="C554" s="54"/>
      <c r="D554" s="3" t="s">
        <v>189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4">
        <f t="shared" si="15"/>
        <v>0</v>
      </c>
    </row>
    <row r="555" spans="1:10" ht="30" customHeight="1">
      <c r="A555" s="50"/>
      <c r="B555" s="52"/>
      <c r="C555" s="54"/>
      <c r="D555" s="3" t="s">
        <v>190</v>
      </c>
      <c r="E555" s="5">
        <v>20</v>
      </c>
      <c r="F555" s="5">
        <v>20</v>
      </c>
      <c r="G555" s="5">
        <v>20</v>
      </c>
      <c r="H555" s="5">
        <v>20</v>
      </c>
      <c r="I555" s="5">
        <v>20</v>
      </c>
      <c r="J555" s="4">
        <f t="shared" si="15"/>
        <v>100</v>
      </c>
    </row>
    <row r="556" spans="1:10" ht="30" customHeight="1">
      <c r="A556" s="50"/>
      <c r="B556" s="52"/>
      <c r="C556" s="54"/>
      <c r="D556" s="3" t="s">
        <v>191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4">
        <f t="shared" si="15"/>
        <v>0</v>
      </c>
    </row>
    <row r="557" spans="1:10" ht="30" customHeight="1">
      <c r="A557" s="50"/>
      <c r="B557" s="53"/>
      <c r="C557" s="54"/>
      <c r="D557" s="3" t="s">
        <v>192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4">
        <f t="shared" si="15"/>
        <v>0</v>
      </c>
    </row>
    <row r="558" spans="1:10" ht="30" customHeight="1">
      <c r="A558" s="50">
        <v>23</v>
      </c>
      <c r="B558" s="51" t="s">
        <v>446</v>
      </c>
      <c r="C558" s="54" t="s">
        <v>456</v>
      </c>
      <c r="D558" s="3" t="s">
        <v>188</v>
      </c>
      <c r="E558" s="4">
        <f>SUM(E559:E562)</f>
        <v>86</v>
      </c>
      <c r="F558" s="4">
        <f>SUM(F559:F562)</f>
        <v>0</v>
      </c>
      <c r="G558" s="4">
        <f>SUM(G559:G562)</f>
        <v>0</v>
      </c>
      <c r="H558" s="4">
        <f>SUM(H559:H562)</f>
        <v>0</v>
      </c>
      <c r="I558" s="4">
        <f>SUM(I559:I562)</f>
        <v>0</v>
      </c>
      <c r="J558" s="4">
        <f t="shared" si="15"/>
        <v>86</v>
      </c>
    </row>
    <row r="559" spans="1:10" ht="30" customHeight="1">
      <c r="A559" s="50"/>
      <c r="B559" s="52"/>
      <c r="C559" s="54"/>
      <c r="D559" s="3" t="s">
        <v>189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4">
        <f t="shared" si="15"/>
        <v>0</v>
      </c>
    </row>
    <row r="560" spans="1:10" ht="30" customHeight="1">
      <c r="A560" s="50"/>
      <c r="B560" s="52"/>
      <c r="C560" s="54"/>
      <c r="D560" s="3" t="s">
        <v>190</v>
      </c>
      <c r="E560" s="5">
        <v>86</v>
      </c>
      <c r="F560" s="5">
        <v>0</v>
      </c>
      <c r="G560" s="5">
        <v>0</v>
      </c>
      <c r="H560" s="5">
        <v>0</v>
      </c>
      <c r="I560" s="5">
        <v>0</v>
      </c>
      <c r="J560" s="4">
        <f t="shared" si="15"/>
        <v>86</v>
      </c>
    </row>
    <row r="561" spans="1:10" ht="30" customHeight="1">
      <c r="A561" s="50"/>
      <c r="B561" s="52"/>
      <c r="C561" s="54"/>
      <c r="D561" s="3" t="s">
        <v>191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4">
        <f t="shared" si="15"/>
        <v>0</v>
      </c>
    </row>
    <row r="562" spans="1:10" ht="30" customHeight="1">
      <c r="A562" s="50"/>
      <c r="B562" s="53"/>
      <c r="C562" s="54"/>
      <c r="D562" s="3" t="s">
        <v>192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4">
        <f t="shared" si="15"/>
        <v>0</v>
      </c>
    </row>
    <row r="563" spans="1:10" ht="27.75" customHeight="1">
      <c r="A563" s="50">
        <v>24</v>
      </c>
      <c r="B563" s="51" t="s">
        <v>447</v>
      </c>
      <c r="C563" s="54" t="s">
        <v>456</v>
      </c>
      <c r="D563" s="3" t="s">
        <v>188</v>
      </c>
      <c r="E563" s="4">
        <f>SUM(E564:E567)</f>
        <v>0</v>
      </c>
      <c r="F563" s="4">
        <f>SUM(F564:F567)</f>
        <v>100</v>
      </c>
      <c r="G563" s="4">
        <f>SUM(G564:G567)</f>
        <v>0</v>
      </c>
      <c r="H563" s="4">
        <f>SUM(H564:H567)</f>
        <v>100</v>
      </c>
      <c r="I563" s="4">
        <f>SUM(I564:I567)</f>
        <v>0</v>
      </c>
      <c r="J563" s="4">
        <f t="shared" si="15"/>
        <v>200</v>
      </c>
    </row>
    <row r="564" spans="1:10" ht="27.75" customHeight="1">
      <c r="A564" s="50"/>
      <c r="B564" s="52"/>
      <c r="C564" s="54"/>
      <c r="D564" s="3" t="s">
        <v>189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4">
        <f t="shared" si="15"/>
        <v>0</v>
      </c>
    </row>
    <row r="565" spans="1:10" ht="27.75" customHeight="1">
      <c r="A565" s="50"/>
      <c r="B565" s="52"/>
      <c r="C565" s="54"/>
      <c r="D565" s="3" t="s">
        <v>190</v>
      </c>
      <c r="E565" s="5">
        <v>0</v>
      </c>
      <c r="F565" s="5">
        <v>100</v>
      </c>
      <c r="G565" s="5">
        <v>0</v>
      </c>
      <c r="H565" s="5">
        <v>100</v>
      </c>
      <c r="I565" s="5">
        <v>0</v>
      </c>
      <c r="J565" s="4">
        <f t="shared" si="15"/>
        <v>200</v>
      </c>
    </row>
    <row r="566" spans="1:10" ht="27.75" customHeight="1">
      <c r="A566" s="50"/>
      <c r="B566" s="52"/>
      <c r="C566" s="54"/>
      <c r="D566" s="3" t="s">
        <v>191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4">
        <f t="shared" si="15"/>
        <v>0</v>
      </c>
    </row>
    <row r="567" spans="1:10" ht="27.75" customHeight="1">
      <c r="A567" s="50"/>
      <c r="B567" s="53"/>
      <c r="C567" s="54"/>
      <c r="D567" s="3" t="s">
        <v>192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4">
        <f t="shared" si="15"/>
        <v>0</v>
      </c>
    </row>
    <row r="568" spans="1:10" ht="27.75" customHeight="1">
      <c r="A568" s="50">
        <v>25</v>
      </c>
      <c r="B568" s="51" t="s">
        <v>259</v>
      </c>
      <c r="C568" s="54" t="s">
        <v>456</v>
      </c>
      <c r="D568" s="3" t="s">
        <v>188</v>
      </c>
      <c r="E568" s="4">
        <f>SUM(E569:E572)</f>
        <v>15</v>
      </c>
      <c r="F568" s="4">
        <f>SUM(F569:F572)</f>
        <v>15</v>
      </c>
      <c r="G568" s="4">
        <f>SUM(G569:G572)</f>
        <v>15</v>
      </c>
      <c r="H568" s="4">
        <f>SUM(H569:H572)</f>
        <v>15</v>
      </c>
      <c r="I568" s="4">
        <f>SUM(I569:I572)</f>
        <v>15</v>
      </c>
      <c r="J568" s="4">
        <f t="shared" si="15"/>
        <v>75</v>
      </c>
    </row>
    <row r="569" spans="1:10" ht="27.75" customHeight="1">
      <c r="A569" s="50"/>
      <c r="B569" s="52"/>
      <c r="C569" s="54"/>
      <c r="D569" s="3" t="s">
        <v>189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4">
        <f t="shared" si="15"/>
        <v>0</v>
      </c>
    </row>
    <row r="570" spans="1:10" ht="27.75" customHeight="1">
      <c r="A570" s="50"/>
      <c r="B570" s="52"/>
      <c r="C570" s="54"/>
      <c r="D570" s="3" t="s">
        <v>190</v>
      </c>
      <c r="E570" s="5">
        <v>15</v>
      </c>
      <c r="F570" s="5">
        <v>15</v>
      </c>
      <c r="G570" s="5">
        <v>15</v>
      </c>
      <c r="H570" s="5">
        <v>15</v>
      </c>
      <c r="I570" s="5">
        <v>15</v>
      </c>
      <c r="J570" s="4">
        <f t="shared" si="15"/>
        <v>75</v>
      </c>
    </row>
    <row r="571" spans="1:10" ht="27.75" customHeight="1">
      <c r="A571" s="50"/>
      <c r="B571" s="52"/>
      <c r="C571" s="54"/>
      <c r="D571" s="3" t="s">
        <v>191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4">
        <f t="shared" si="15"/>
        <v>0</v>
      </c>
    </row>
    <row r="572" spans="1:10" ht="27.75" customHeight="1">
      <c r="A572" s="50"/>
      <c r="B572" s="53"/>
      <c r="C572" s="54"/>
      <c r="D572" s="3" t="s">
        <v>192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4">
        <f t="shared" si="15"/>
        <v>0</v>
      </c>
    </row>
    <row r="573" spans="1:10" ht="27.75" customHeight="1">
      <c r="A573" s="50">
        <v>26</v>
      </c>
      <c r="B573" s="51" t="s">
        <v>10</v>
      </c>
      <c r="C573" s="54" t="s">
        <v>456</v>
      </c>
      <c r="D573" s="3" t="s">
        <v>188</v>
      </c>
      <c r="E573" s="4">
        <f>SUM(E574:E577)</f>
        <v>15</v>
      </c>
      <c r="F573" s="4">
        <f>SUM(F574:F577)</f>
        <v>15</v>
      </c>
      <c r="G573" s="4">
        <f>SUM(G574:G577)</f>
        <v>15</v>
      </c>
      <c r="H573" s="4">
        <f>SUM(H574:H577)</f>
        <v>15</v>
      </c>
      <c r="I573" s="4">
        <f>SUM(I574:I577)</f>
        <v>15</v>
      </c>
      <c r="J573" s="4">
        <f t="shared" si="15"/>
        <v>75</v>
      </c>
    </row>
    <row r="574" spans="1:10" ht="27.75" customHeight="1">
      <c r="A574" s="50"/>
      <c r="B574" s="52"/>
      <c r="C574" s="54"/>
      <c r="D574" s="3" t="s">
        <v>189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4">
        <f t="shared" si="15"/>
        <v>0</v>
      </c>
    </row>
    <row r="575" spans="1:10" ht="27.75" customHeight="1">
      <c r="A575" s="50"/>
      <c r="B575" s="52"/>
      <c r="C575" s="54"/>
      <c r="D575" s="3" t="s">
        <v>190</v>
      </c>
      <c r="E575" s="5">
        <v>15</v>
      </c>
      <c r="F575" s="5">
        <v>15</v>
      </c>
      <c r="G575" s="5">
        <v>15</v>
      </c>
      <c r="H575" s="5">
        <v>15</v>
      </c>
      <c r="I575" s="5">
        <v>15</v>
      </c>
      <c r="J575" s="4">
        <f t="shared" si="15"/>
        <v>75</v>
      </c>
    </row>
    <row r="576" spans="1:10" ht="27.75" customHeight="1">
      <c r="A576" s="50"/>
      <c r="B576" s="52"/>
      <c r="C576" s="54"/>
      <c r="D576" s="3" t="s">
        <v>191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4">
        <f aca="true" t="shared" si="16" ref="J576:J635">SUM(E576:I576)</f>
        <v>0</v>
      </c>
    </row>
    <row r="577" spans="1:10" ht="27.75" customHeight="1">
      <c r="A577" s="50"/>
      <c r="B577" s="53"/>
      <c r="C577" s="54"/>
      <c r="D577" s="3" t="s">
        <v>192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4">
        <f t="shared" si="16"/>
        <v>0</v>
      </c>
    </row>
    <row r="578" spans="1:10" ht="27.75" customHeight="1">
      <c r="A578" s="58" t="s">
        <v>413</v>
      </c>
      <c r="B578" s="59"/>
      <c r="C578" s="59"/>
      <c r="D578" s="60"/>
      <c r="E578" s="4">
        <f aca="true" t="shared" si="17" ref="E578:I579">E448+E453+E458+E463+E468+E473+E478+E483+E488+E493+E498+E503+E508+E513+E518+E523+E528+E533+E538+E543+E548+E553+E558+E563+E568+E573</f>
        <v>623</v>
      </c>
      <c r="F578" s="4">
        <f t="shared" si="17"/>
        <v>549</v>
      </c>
      <c r="G578" s="4">
        <f t="shared" si="17"/>
        <v>600</v>
      </c>
      <c r="H578" s="4">
        <f t="shared" si="17"/>
        <v>588</v>
      </c>
      <c r="I578" s="4">
        <f t="shared" si="17"/>
        <v>625</v>
      </c>
      <c r="J578" s="4">
        <f t="shared" si="16"/>
        <v>2985</v>
      </c>
    </row>
    <row r="579" spans="1:11" ht="25.5" customHeight="1">
      <c r="A579" s="25"/>
      <c r="B579" s="26"/>
      <c r="C579" s="26"/>
      <c r="D579" s="27" t="s">
        <v>189</v>
      </c>
      <c r="E579" s="28">
        <f t="shared" si="17"/>
        <v>0</v>
      </c>
      <c r="F579" s="28">
        <f t="shared" si="17"/>
        <v>0</v>
      </c>
      <c r="G579" s="28">
        <f t="shared" si="17"/>
        <v>0</v>
      </c>
      <c r="H579" s="28">
        <f t="shared" si="17"/>
        <v>0</v>
      </c>
      <c r="I579" s="28">
        <f t="shared" si="17"/>
        <v>0</v>
      </c>
      <c r="J579" s="4">
        <f t="shared" si="16"/>
        <v>0</v>
      </c>
      <c r="K579" s="14"/>
    </row>
    <row r="580" spans="1:11" ht="25.5" customHeight="1">
      <c r="A580" s="29"/>
      <c r="B580" s="30"/>
      <c r="C580" s="30"/>
      <c r="D580" s="31" t="s">
        <v>190</v>
      </c>
      <c r="E580" s="28">
        <f>E450+E455+E460+E465+E470+E475+E480+E485+E490+E495+E500+E505+E510+E515+E520+E525+E530+E535+E540+E545+E550+E555+E560+E565+E570+E575</f>
        <v>452</v>
      </c>
      <c r="F580" s="28">
        <f aca="true" t="shared" si="18" ref="E580:I582">F450+F455+F460+F465+F470+F475+F480+F485+F490+F495+F500+F505+F510+F515+F520+F525+F530+F535+F540+F545+F550+F555+F560+F565+F570+F575</f>
        <v>364</v>
      </c>
      <c r="G580" s="28">
        <f t="shared" si="18"/>
        <v>398</v>
      </c>
      <c r="H580" s="28">
        <f t="shared" si="18"/>
        <v>381</v>
      </c>
      <c r="I580" s="28">
        <f t="shared" si="18"/>
        <v>414</v>
      </c>
      <c r="J580" s="4">
        <f t="shared" si="16"/>
        <v>2009</v>
      </c>
      <c r="K580" s="14"/>
    </row>
    <row r="581" spans="1:11" ht="25.5" customHeight="1">
      <c r="A581" s="29"/>
      <c r="B581" s="30"/>
      <c r="C581" s="30"/>
      <c r="D581" s="31" t="s">
        <v>191</v>
      </c>
      <c r="E581" s="28">
        <f t="shared" si="18"/>
        <v>29</v>
      </c>
      <c r="F581" s="28">
        <f t="shared" si="18"/>
        <v>31</v>
      </c>
      <c r="G581" s="28">
        <f t="shared" si="18"/>
        <v>34</v>
      </c>
      <c r="H581" s="28">
        <f t="shared" si="18"/>
        <v>35</v>
      </c>
      <c r="I581" s="28">
        <f t="shared" si="18"/>
        <v>36</v>
      </c>
      <c r="J581" s="4">
        <f t="shared" si="16"/>
        <v>165</v>
      </c>
      <c r="K581" s="14"/>
    </row>
    <row r="582" spans="1:11" ht="25.5" customHeight="1">
      <c r="A582" s="29"/>
      <c r="B582" s="30"/>
      <c r="C582" s="30"/>
      <c r="D582" s="31" t="s">
        <v>192</v>
      </c>
      <c r="E582" s="28">
        <f t="shared" si="18"/>
        <v>142</v>
      </c>
      <c r="F582" s="28">
        <f t="shared" si="18"/>
        <v>154</v>
      </c>
      <c r="G582" s="28">
        <f t="shared" si="18"/>
        <v>168</v>
      </c>
      <c r="H582" s="28">
        <f t="shared" si="18"/>
        <v>172</v>
      </c>
      <c r="I582" s="28">
        <f t="shared" si="18"/>
        <v>175</v>
      </c>
      <c r="J582" s="4">
        <f t="shared" si="16"/>
        <v>811</v>
      </c>
      <c r="K582" s="14"/>
    </row>
    <row r="583" spans="1:10" ht="25.5" customHeight="1">
      <c r="A583" s="55" t="s">
        <v>252</v>
      </c>
      <c r="B583" s="56"/>
      <c r="C583" s="56"/>
      <c r="D583" s="56"/>
      <c r="E583" s="56"/>
      <c r="F583" s="56"/>
      <c r="G583" s="56"/>
      <c r="H583" s="56"/>
      <c r="I583" s="56"/>
      <c r="J583" s="57"/>
    </row>
    <row r="584" spans="1:10" ht="25.5" customHeight="1">
      <c r="A584" s="50">
        <v>1</v>
      </c>
      <c r="B584" s="51" t="s">
        <v>11</v>
      </c>
      <c r="C584" s="65" t="s">
        <v>84</v>
      </c>
      <c r="D584" s="7" t="s">
        <v>188</v>
      </c>
      <c r="E584" s="8">
        <f>SUM(E585:E588)</f>
        <v>50</v>
      </c>
      <c r="F584" s="8">
        <f>SUM(F585:F588)</f>
        <v>52</v>
      </c>
      <c r="G584" s="8">
        <f>SUM(G585:G588)</f>
        <v>54</v>
      </c>
      <c r="H584" s="8">
        <f>SUM(H585:H588)</f>
        <v>56</v>
      </c>
      <c r="I584" s="8">
        <f>SUM(I585:I588)</f>
        <v>58</v>
      </c>
      <c r="J584" s="4">
        <f t="shared" si="16"/>
        <v>270</v>
      </c>
    </row>
    <row r="585" spans="1:10" ht="25.5" customHeight="1">
      <c r="A585" s="50"/>
      <c r="B585" s="52"/>
      <c r="C585" s="66"/>
      <c r="D585" s="7" t="s">
        <v>189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4">
        <f t="shared" si="16"/>
        <v>0</v>
      </c>
    </row>
    <row r="586" spans="1:10" ht="25.5" customHeight="1">
      <c r="A586" s="50"/>
      <c r="B586" s="52"/>
      <c r="C586" s="66"/>
      <c r="D586" s="7" t="s">
        <v>190</v>
      </c>
      <c r="E586" s="9">
        <v>50</v>
      </c>
      <c r="F586" s="9">
        <v>52</v>
      </c>
      <c r="G586" s="9">
        <v>54</v>
      </c>
      <c r="H586" s="9">
        <v>56</v>
      </c>
      <c r="I586" s="9">
        <v>58</v>
      </c>
      <c r="J586" s="4">
        <f t="shared" si="16"/>
        <v>270</v>
      </c>
    </row>
    <row r="587" spans="1:10" ht="25.5" customHeight="1">
      <c r="A587" s="50"/>
      <c r="B587" s="52"/>
      <c r="C587" s="66"/>
      <c r="D587" s="7" t="s">
        <v>191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4">
        <f t="shared" si="16"/>
        <v>0</v>
      </c>
    </row>
    <row r="588" spans="1:10" ht="25.5" customHeight="1">
      <c r="A588" s="50"/>
      <c r="B588" s="53"/>
      <c r="C588" s="67"/>
      <c r="D588" s="7" t="s">
        <v>192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4">
        <f t="shared" si="16"/>
        <v>0</v>
      </c>
    </row>
    <row r="589" spans="1:10" ht="25.5" customHeight="1">
      <c r="A589" s="58" t="s">
        <v>413</v>
      </c>
      <c r="B589" s="59"/>
      <c r="C589" s="59"/>
      <c r="D589" s="60"/>
      <c r="E589" s="8">
        <f>SUM(E584)</f>
        <v>50</v>
      </c>
      <c r="F589" s="8">
        <f>SUM(F584)</f>
        <v>52</v>
      </c>
      <c r="G589" s="8">
        <f>SUM(G584)</f>
        <v>54</v>
      </c>
      <c r="H589" s="8">
        <f>SUM(H584)</f>
        <v>56</v>
      </c>
      <c r="I589" s="8">
        <f>SUM(I584)</f>
        <v>58</v>
      </c>
      <c r="J589" s="4">
        <f t="shared" si="16"/>
        <v>270</v>
      </c>
    </row>
    <row r="590" spans="1:10" ht="25.5" customHeight="1">
      <c r="A590" s="55" t="s">
        <v>253</v>
      </c>
      <c r="B590" s="56"/>
      <c r="C590" s="56"/>
      <c r="D590" s="56"/>
      <c r="E590" s="56"/>
      <c r="F590" s="56"/>
      <c r="G590" s="56"/>
      <c r="H590" s="56"/>
      <c r="I590" s="56"/>
      <c r="J590" s="57"/>
    </row>
    <row r="591" spans="1:10" ht="25.5" customHeight="1">
      <c r="A591" s="76">
        <v>1</v>
      </c>
      <c r="B591" s="51" t="s">
        <v>30</v>
      </c>
      <c r="C591" s="65" t="s">
        <v>149</v>
      </c>
      <c r="D591" s="3" t="s">
        <v>188</v>
      </c>
      <c r="E591" s="4">
        <f>SUM(E592:E595)</f>
        <v>11</v>
      </c>
      <c r="F591" s="4">
        <f>SUM(F592:F595)</f>
        <v>17</v>
      </c>
      <c r="G591" s="4">
        <f>SUM(G592:G595)</f>
        <v>17.5</v>
      </c>
      <c r="H591" s="4">
        <f>SUM(H592:H595)</f>
        <v>19.5</v>
      </c>
      <c r="I591" s="4">
        <f>SUM(I592:I595)</f>
        <v>20.5</v>
      </c>
      <c r="J591" s="4">
        <f t="shared" si="16"/>
        <v>85.5</v>
      </c>
    </row>
    <row r="592" spans="1:11" ht="25.5" customHeight="1">
      <c r="A592" s="74"/>
      <c r="B592" s="74"/>
      <c r="C592" s="66"/>
      <c r="D592" s="3" t="s">
        <v>189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4">
        <f t="shared" si="16"/>
        <v>0</v>
      </c>
      <c r="K592" s="14"/>
    </row>
    <row r="593" spans="1:11" ht="25.5" customHeight="1">
      <c r="A593" s="74"/>
      <c r="B593" s="74"/>
      <c r="C593" s="66"/>
      <c r="D593" s="3" t="s">
        <v>190</v>
      </c>
      <c r="E593" s="5">
        <v>8</v>
      </c>
      <c r="F593" s="5">
        <v>13</v>
      </c>
      <c r="G593" s="5">
        <v>13</v>
      </c>
      <c r="H593" s="5">
        <v>15</v>
      </c>
      <c r="I593" s="5">
        <v>16</v>
      </c>
      <c r="J593" s="4">
        <f t="shared" si="16"/>
        <v>65</v>
      </c>
      <c r="K593" s="14"/>
    </row>
    <row r="594" spans="1:10" ht="25.5" customHeight="1">
      <c r="A594" s="74"/>
      <c r="B594" s="74"/>
      <c r="C594" s="66"/>
      <c r="D594" s="3" t="s">
        <v>191</v>
      </c>
      <c r="E594" s="5">
        <v>2</v>
      </c>
      <c r="F594" s="5">
        <v>3</v>
      </c>
      <c r="G594" s="5">
        <v>3</v>
      </c>
      <c r="H594" s="5">
        <v>3</v>
      </c>
      <c r="I594" s="5">
        <v>3</v>
      </c>
      <c r="J594" s="4">
        <f t="shared" si="16"/>
        <v>14</v>
      </c>
    </row>
    <row r="595" spans="1:10" ht="25.5" customHeight="1">
      <c r="A595" s="75"/>
      <c r="B595" s="75"/>
      <c r="C595" s="67"/>
      <c r="D595" s="3" t="s">
        <v>192</v>
      </c>
      <c r="E595" s="5">
        <v>1</v>
      </c>
      <c r="F595" s="5">
        <v>1</v>
      </c>
      <c r="G595" s="5">
        <v>1.5</v>
      </c>
      <c r="H595" s="5">
        <v>1.5</v>
      </c>
      <c r="I595" s="5">
        <v>1.5</v>
      </c>
      <c r="J595" s="4">
        <f t="shared" si="16"/>
        <v>6.5</v>
      </c>
    </row>
    <row r="596" spans="1:10" ht="25.5" customHeight="1">
      <c r="A596" s="76">
        <v>2</v>
      </c>
      <c r="B596" s="51" t="s">
        <v>151</v>
      </c>
      <c r="C596" s="65" t="s">
        <v>254</v>
      </c>
      <c r="D596" s="3" t="s">
        <v>188</v>
      </c>
      <c r="E596" s="4">
        <f>SUM(E597:E600)</f>
        <v>8</v>
      </c>
      <c r="F596" s="4">
        <f>SUM(F597:F600)</f>
        <v>10</v>
      </c>
      <c r="G596" s="4">
        <f>SUM(G597:G600)</f>
        <v>10</v>
      </c>
      <c r="H596" s="4">
        <f>SUM(H597:H600)</f>
        <v>10</v>
      </c>
      <c r="I596" s="4">
        <f>SUM(I597:I600)</f>
        <v>10</v>
      </c>
      <c r="J596" s="4">
        <f t="shared" si="16"/>
        <v>48</v>
      </c>
    </row>
    <row r="597" spans="1:10" ht="25.5" customHeight="1">
      <c r="A597" s="74"/>
      <c r="B597" s="74"/>
      <c r="C597" s="66"/>
      <c r="D597" s="3" t="s">
        <v>189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J597" s="4">
        <f t="shared" si="16"/>
        <v>0</v>
      </c>
    </row>
    <row r="598" spans="1:10" ht="25.5" customHeight="1">
      <c r="A598" s="74"/>
      <c r="B598" s="74"/>
      <c r="C598" s="66"/>
      <c r="D598" s="3" t="s">
        <v>190</v>
      </c>
      <c r="E598" s="5">
        <v>8</v>
      </c>
      <c r="F598" s="5">
        <v>10</v>
      </c>
      <c r="G598" s="5">
        <v>10</v>
      </c>
      <c r="H598" s="5">
        <v>10</v>
      </c>
      <c r="I598" s="5">
        <v>10</v>
      </c>
      <c r="J598" s="4">
        <f t="shared" si="16"/>
        <v>48</v>
      </c>
    </row>
    <row r="599" spans="1:10" ht="25.5" customHeight="1">
      <c r="A599" s="74"/>
      <c r="B599" s="74"/>
      <c r="C599" s="66"/>
      <c r="D599" s="3" t="s">
        <v>191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4">
        <f t="shared" si="16"/>
        <v>0</v>
      </c>
    </row>
    <row r="600" spans="1:10" ht="25.5" customHeight="1">
      <c r="A600" s="75"/>
      <c r="B600" s="75"/>
      <c r="C600" s="67"/>
      <c r="D600" s="3" t="s">
        <v>192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4">
        <f t="shared" si="16"/>
        <v>0</v>
      </c>
    </row>
    <row r="601" spans="1:10" ht="30" customHeight="1">
      <c r="A601" s="76">
        <v>3</v>
      </c>
      <c r="B601" s="51" t="s">
        <v>150</v>
      </c>
      <c r="C601" s="65" t="s">
        <v>255</v>
      </c>
      <c r="D601" s="3" t="s">
        <v>188</v>
      </c>
      <c r="E601" s="4">
        <f>SUM(E602:E605)</f>
        <v>11</v>
      </c>
      <c r="F601" s="4">
        <f>SUM(F602:F605)</f>
        <v>13</v>
      </c>
      <c r="G601" s="4">
        <f>SUM(G602:G605)</f>
        <v>14</v>
      </c>
      <c r="H601" s="4">
        <f>SUM(H602:H605)</f>
        <v>14</v>
      </c>
      <c r="I601" s="4">
        <f>SUM(I602:I605)</f>
        <v>14</v>
      </c>
      <c r="J601" s="4">
        <f t="shared" si="16"/>
        <v>66</v>
      </c>
    </row>
    <row r="602" spans="1:10" ht="30" customHeight="1">
      <c r="A602" s="74"/>
      <c r="B602" s="74"/>
      <c r="C602" s="66"/>
      <c r="D602" s="3" t="s">
        <v>189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4">
        <f t="shared" si="16"/>
        <v>0</v>
      </c>
    </row>
    <row r="603" spans="1:10" ht="30" customHeight="1">
      <c r="A603" s="74"/>
      <c r="B603" s="74"/>
      <c r="C603" s="66"/>
      <c r="D603" s="3" t="s">
        <v>190</v>
      </c>
      <c r="E603" s="5">
        <v>6</v>
      </c>
      <c r="F603" s="5">
        <v>8</v>
      </c>
      <c r="G603" s="5">
        <v>9</v>
      </c>
      <c r="H603" s="5">
        <v>9</v>
      </c>
      <c r="I603" s="5">
        <v>9</v>
      </c>
      <c r="J603" s="4">
        <f t="shared" si="16"/>
        <v>41</v>
      </c>
    </row>
    <row r="604" spans="1:10" ht="30" customHeight="1">
      <c r="A604" s="74"/>
      <c r="B604" s="74"/>
      <c r="C604" s="66"/>
      <c r="D604" s="3" t="s">
        <v>191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4">
        <f t="shared" si="16"/>
        <v>0</v>
      </c>
    </row>
    <row r="605" spans="1:10" ht="30" customHeight="1">
      <c r="A605" s="75"/>
      <c r="B605" s="75"/>
      <c r="C605" s="67"/>
      <c r="D605" s="3" t="s">
        <v>192</v>
      </c>
      <c r="E605" s="5">
        <v>5</v>
      </c>
      <c r="F605" s="5">
        <v>5</v>
      </c>
      <c r="G605" s="5">
        <v>5</v>
      </c>
      <c r="H605" s="5">
        <v>5</v>
      </c>
      <c r="I605" s="5">
        <v>5</v>
      </c>
      <c r="J605" s="4">
        <f t="shared" si="16"/>
        <v>25</v>
      </c>
    </row>
    <row r="606" spans="1:10" ht="30" customHeight="1">
      <c r="A606" s="76">
        <v>4</v>
      </c>
      <c r="B606" s="51" t="s">
        <v>256</v>
      </c>
      <c r="C606" s="65" t="s">
        <v>55</v>
      </c>
      <c r="D606" s="3" t="s">
        <v>188</v>
      </c>
      <c r="E606" s="4">
        <f>SUM(E607:E610)</f>
        <v>55</v>
      </c>
      <c r="F606" s="4">
        <f>SUM(F607:F610)</f>
        <v>60</v>
      </c>
      <c r="G606" s="4">
        <f>SUM(G607:G610)</f>
        <v>75</v>
      </c>
      <c r="H606" s="4">
        <f>SUM(H607:H610)</f>
        <v>80</v>
      </c>
      <c r="I606" s="4">
        <f>SUM(I607:I610)</f>
        <v>90</v>
      </c>
      <c r="J606" s="4">
        <f t="shared" si="16"/>
        <v>360</v>
      </c>
    </row>
    <row r="607" spans="1:10" ht="30" customHeight="1">
      <c r="A607" s="74"/>
      <c r="B607" s="74"/>
      <c r="C607" s="66"/>
      <c r="D607" s="3" t="s">
        <v>189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4">
        <f t="shared" si="16"/>
        <v>0</v>
      </c>
    </row>
    <row r="608" spans="1:10" ht="30" customHeight="1">
      <c r="A608" s="74"/>
      <c r="B608" s="74"/>
      <c r="C608" s="66"/>
      <c r="D608" s="3" t="s">
        <v>190</v>
      </c>
      <c r="E608" s="5">
        <v>55</v>
      </c>
      <c r="F608" s="5">
        <v>60</v>
      </c>
      <c r="G608" s="5">
        <v>75</v>
      </c>
      <c r="H608" s="5">
        <v>80</v>
      </c>
      <c r="I608" s="5">
        <v>90</v>
      </c>
      <c r="J608" s="4">
        <f t="shared" si="16"/>
        <v>360</v>
      </c>
    </row>
    <row r="609" spans="1:10" ht="30" customHeight="1">
      <c r="A609" s="74"/>
      <c r="B609" s="74"/>
      <c r="C609" s="66"/>
      <c r="D609" s="3" t="s">
        <v>191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4">
        <f t="shared" si="16"/>
        <v>0</v>
      </c>
    </row>
    <row r="610" spans="1:10" ht="30" customHeight="1">
      <c r="A610" s="75"/>
      <c r="B610" s="75"/>
      <c r="C610" s="67"/>
      <c r="D610" s="3" t="s">
        <v>192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4">
        <f t="shared" si="16"/>
        <v>0</v>
      </c>
    </row>
    <row r="611" spans="1:10" ht="30" customHeight="1">
      <c r="A611" s="76">
        <v>5</v>
      </c>
      <c r="B611" s="51" t="s">
        <v>152</v>
      </c>
      <c r="C611" s="65" t="s">
        <v>257</v>
      </c>
      <c r="D611" s="3" t="s">
        <v>188</v>
      </c>
      <c r="E611" s="4">
        <f>SUM(E612:E615)</f>
        <v>3</v>
      </c>
      <c r="F611" s="4">
        <f>SUM(F612:F615)</f>
        <v>3</v>
      </c>
      <c r="G611" s="4">
        <f>SUM(G612:G615)</f>
        <v>3</v>
      </c>
      <c r="H611" s="4">
        <f>SUM(H612:H615)</f>
        <v>3</v>
      </c>
      <c r="I611" s="4">
        <f>SUM(I612:I615)</f>
        <v>3</v>
      </c>
      <c r="J611" s="4">
        <f t="shared" si="16"/>
        <v>15</v>
      </c>
    </row>
    <row r="612" spans="1:10" ht="30" customHeight="1">
      <c r="A612" s="74"/>
      <c r="B612" s="74"/>
      <c r="C612" s="66"/>
      <c r="D612" s="3" t="s">
        <v>189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4">
        <f t="shared" si="16"/>
        <v>0</v>
      </c>
    </row>
    <row r="613" spans="1:10" ht="30" customHeight="1">
      <c r="A613" s="74"/>
      <c r="B613" s="74"/>
      <c r="C613" s="66"/>
      <c r="D613" s="3" t="s">
        <v>190</v>
      </c>
      <c r="E613" s="5">
        <v>3</v>
      </c>
      <c r="F613" s="5">
        <v>3</v>
      </c>
      <c r="G613" s="5">
        <v>3</v>
      </c>
      <c r="H613" s="5">
        <v>3</v>
      </c>
      <c r="I613" s="5">
        <v>3</v>
      </c>
      <c r="J613" s="4">
        <f t="shared" si="16"/>
        <v>15</v>
      </c>
    </row>
    <row r="614" spans="1:10" ht="30" customHeight="1">
      <c r="A614" s="74"/>
      <c r="B614" s="74"/>
      <c r="C614" s="66"/>
      <c r="D614" s="3" t="s">
        <v>191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4">
        <f t="shared" si="16"/>
        <v>0</v>
      </c>
    </row>
    <row r="615" spans="1:10" ht="30" customHeight="1">
      <c r="A615" s="75"/>
      <c r="B615" s="75"/>
      <c r="C615" s="67"/>
      <c r="D615" s="3" t="s">
        <v>192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4">
        <f t="shared" si="16"/>
        <v>0</v>
      </c>
    </row>
    <row r="616" spans="1:10" ht="27.75" customHeight="1">
      <c r="A616" s="76">
        <v>6</v>
      </c>
      <c r="B616" s="51" t="s">
        <v>258</v>
      </c>
      <c r="C616" s="65" t="s">
        <v>469</v>
      </c>
      <c r="D616" s="3" t="s">
        <v>188</v>
      </c>
      <c r="E616" s="4">
        <f>SUM(E617:E620)</f>
        <v>4</v>
      </c>
      <c r="F616" s="4">
        <f>SUM(F617:F620)</f>
        <v>4.5</v>
      </c>
      <c r="G616" s="4">
        <f>SUM(G617:G620)</f>
        <v>4.5</v>
      </c>
      <c r="H616" s="4">
        <f>SUM(H617:H620)</f>
        <v>4.5</v>
      </c>
      <c r="I616" s="4">
        <f>SUM(I617:I620)</f>
        <v>4.5</v>
      </c>
      <c r="J616" s="4">
        <f t="shared" si="16"/>
        <v>22</v>
      </c>
    </row>
    <row r="617" spans="1:10" ht="27.75" customHeight="1">
      <c r="A617" s="74"/>
      <c r="B617" s="74"/>
      <c r="C617" s="66"/>
      <c r="D617" s="3" t="s">
        <v>189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4">
        <f t="shared" si="16"/>
        <v>0</v>
      </c>
    </row>
    <row r="618" spans="1:10" ht="27.75" customHeight="1">
      <c r="A618" s="74"/>
      <c r="B618" s="74"/>
      <c r="C618" s="66"/>
      <c r="D618" s="3" t="s">
        <v>190</v>
      </c>
      <c r="E618" s="5">
        <v>3</v>
      </c>
      <c r="F618" s="5">
        <v>3</v>
      </c>
      <c r="G618" s="5">
        <v>3</v>
      </c>
      <c r="H618" s="5">
        <v>3</v>
      </c>
      <c r="I618" s="5">
        <v>3</v>
      </c>
      <c r="J618" s="4">
        <f t="shared" si="16"/>
        <v>15</v>
      </c>
    </row>
    <row r="619" spans="1:10" ht="27.75" customHeight="1">
      <c r="A619" s="74"/>
      <c r="B619" s="74"/>
      <c r="C619" s="66"/>
      <c r="D619" s="3" t="s">
        <v>191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4">
        <f t="shared" si="16"/>
        <v>0</v>
      </c>
    </row>
    <row r="620" spans="1:10" ht="27.75" customHeight="1">
      <c r="A620" s="75"/>
      <c r="B620" s="75"/>
      <c r="C620" s="67"/>
      <c r="D620" s="3" t="s">
        <v>192</v>
      </c>
      <c r="E620" s="5">
        <v>1</v>
      </c>
      <c r="F620" s="5">
        <v>1.5</v>
      </c>
      <c r="G620" s="5">
        <v>1.5</v>
      </c>
      <c r="H620" s="5">
        <v>1.5</v>
      </c>
      <c r="I620" s="5">
        <v>1.5</v>
      </c>
      <c r="J620" s="4">
        <f t="shared" si="16"/>
        <v>7</v>
      </c>
    </row>
    <row r="621" spans="1:10" ht="27.75" customHeight="1">
      <c r="A621" s="76">
        <v>7</v>
      </c>
      <c r="B621" s="51" t="s">
        <v>470</v>
      </c>
      <c r="C621" s="65" t="s">
        <v>452</v>
      </c>
      <c r="D621" s="3" t="s">
        <v>188</v>
      </c>
      <c r="E621" s="4">
        <f>SUM(E622:E625)</f>
        <v>2</v>
      </c>
      <c r="F621" s="4">
        <f>SUM(F622:F625)</f>
        <v>2</v>
      </c>
      <c r="G621" s="4">
        <f>SUM(G622:G625)</f>
        <v>3</v>
      </c>
      <c r="H621" s="4">
        <f>SUM(H622:H625)</f>
        <v>3</v>
      </c>
      <c r="I621" s="4">
        <f>SUM(I622:I625)</f>
        <v>3</v>
      </c>
      <c r="J621" s="4">
        <f t="shared" si="16"/>
        <v>13</v>
      </c>
    </row>
    <row r="622" spans="1:10" ht="27.75" customHeight="1">
      <c r="A622" s="74"/>
      <c r="B622" s="74"/>
      <c r="C622" s="66"/>
      <c r="D622" s="3" t="s">
        <v>189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4">
        <f t="shared" si="16"/>
        <v>0</v>
      </c>
    </row>
    <row r="623" spans="1:10" ht="27.75" customHeight="1">
      <c r="A623" s="74"/>
      <c r="B623" s="74"/>
      <c r="C623" s="66"/>
      <c r="D623" s="3" t="s">
        <v>190</v>
      </c>
      <c r="E623" s="5">
        <v>2</v>
      </c>
      <c r="F623" s="5">
        <v>2</v>
      </c>
      <c r="G623" s="5">
        <v>3</v>
      </c>
      <c r="H623" s="5">
        <v>3</v>
      </c>
      <c r="I623" s="5">
        <v>3</v>
      </c>
      <c r="J623" s="4">
        <f t="shared" si="16"/>
        <v>13</v>
      </c>
    </row>
    <row r="624" spans="1:10" ht="27.75" customHeight="1">
      <c r="A624" s="74"/>
      <c r="B624" s="74"/>
      <c r="C624" s="66"/>
      <c r="D624" s="3" t="s">
        <v>191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4">
        <f t="shared" si="16"/>
        <v>0</v>
      </c>
    </row>
    <row r="625" spans="1:10" ht="27.75" customHeight="1">
      <c r="A625" s="75"/>
      <c r="B625" s="75"/>
      <c r="C625" s="67"/>
      <c r="D625" s="3" t="s">
        <v>192</v>
      </c>
      <c r="E625" s="5">
        <v>0</v>
      </c>
      <c r="F625" s="5">
        <v>0</v>
      </c>
      <c r="G625" s="5">
        <v>0</v>
      </c>
      <c r="H625" s="5">
        <v>0</v>
      </c>
      <c r="I625" s="5">
        <v>0</v>
      </c>
      <c r="J625" s="4">
        <f t="shared" si="16"/>
        <v>0</v>
      </c>
    </row>
    <row r="626" spans="1:10" ht="27.75" customHeight="1">
      <c r="A626" s="76">
        <v>8</v>
      </c>
      <c r="B626" s="51" t="s">
        <v>471</v>
      </c>
      <c r="C626" s="65" t="s">
        <v>472</v>
      </c>
      <c r="D626" s="3" t="s">
        <v>188</v>
      </c>
      <c r="E626" s="4">
        <f>SUM(E627:E630)</f>
        <v>3</v>
      </c>
      <c r="F626" s="4">
        <f>SUM(F627:F630)</f>
        <v>4</v>
      </c>
      <c r="G626" s="4">
        <f>SUM(G627:G630)</f>
        <v>4</v>
      </c>
      <c r="H626" s="4">
        <f>SUM(H627:H630)</f>
        <v>4</v>
      </c>
      <c r="I626" s="4">
        <f>SUM(I627:I630)</f>
        <v>4</v>
      </c>
      <c r="J626" s="4">
        <f t="shared" si="16"/>
        <v>19</v>
      </c>
    </row>
    <row r="627" spans="1:10" ht="27.75" customHeight="1">
      <c r="A627" s="74"/>
      <c r="B627" s="74"/>
      <c r="C627" s="66"/>
      <c r="D627" s="3" t="s">
        <v>189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4">
        <f t="shared" si="16"/>
        <v>0</v>
      </c>
    </row>
    <row r="628" spans="1:10" ht="27.75" customHeight="1">
      <c r="A628" s="74"/>
      <c r="B628" s="74"/>
      <c r="C628" s="66"/>
      <c r="D628" s="3" t="s">
        <v>190</v>
      </c>
      <c r="E628" s="5">
        <v>3</v>
      </c>
      <c r="F628" s="5">
        <v>4</v>
      </c>
      <c r="G628" s="5">
        <v>4</v>
      </c>
      <c r="H628" s="5">
        <v>4</v>
      </c>
      <c r="I628" s="5">
        <v>4</v>
      </c>
      <c r="J628" s="4">
        <f t="shared" si="16"/>
        <v>19</v>
      </c>
    </row>
    <row r="629" spans="1:10" ht="27.75" customHeight="1">
      <c r="A629" s="74"/>
      <c r="B629" s="74"/>
      <c r="C629" s="66"/>
      <c r="D629" s="3" t="s">
        <v>191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4">
        <f t="shared" si="16"/>
        <v>0</v>
      </c>
    </row>
    <row r="630" spans="1:10" ht="27.75" customHeight="1">
      <c r="A630" s="75"/>
      <c r="B630" s="75"/>
      <c r="C630" s="67"/>
      <c r="D630" s="3" t="s">
        <v>192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4">
        <f t="shared" si="16"/>
        <v>0</v>
      </c>
    </row>
    <row r="631" spans="1:10" ht="27.75" customHeight="1">
      <c r="A631" s="58" t="s">
        <v>413</v>
      </c>
      <c r="B631" s="59"/>
      <c r="C631" s="59"/>
      <c r="D631" s="60"/>
      <c r="E631" s="8">
        <f>SUM(E591,E596,E601,E606,E611,E616,E621,E626)</f>
        <v>97</v>
      </c>
      <c r="F631" s="8">
        <f>SUM(F591,F596,F601,F606,F611,F616,F621,F626)</f>
        <v>113.5</v>
      </c>
      <c r="G631" s="8">
        <f>SUM(G591,G596,G601,G606,G611,G616,G621,G626)</f>
        <v>131</v>
      </c>
      <c r="H631" s="8">
        <f>SUM(H591,H596,H601,H606,H611,H616,H621,H626)</f>
        <v>138</v>
      </c>
      <c r="I631" s="8">
        <f>SUM(I591,I596,I601,I606,I611,I616,I621,I626)</f>
        <v>149</v>
      </c>
      <c r="J631" s="4">
        <f t="shared" si="16"/>
        <v>628.5</v>
      </c>
    </row>
    <row r="632" spans="1:11" ht="25.5" customHeight="1">
      <c r="A632" s="25"/>
      <c r="B632" s="26"/>
      <c r="C632" s="26"/>
      <c r="D632" s="27" t="s">
        <v>189</v>
      </c>
      <c r="E632" s="28">
        <f>E592+E597+E602+E607+E612+E617+E622+E627</f>
        <v>0</v>
      </c>
      <c r="F632" s="28">
        <f>F592+F597+F602+F607+F612+F617+F622+F627</f>
        <v>0</v>
      </c>
      <c r="G632" s="28">
        <f>G592+G597+G602+G607+G612+G617+G622+G627</f>
        <v>0</v>
      </c>
      <c r="H632" s="28">
        <f>H592+H597+H602+H607+H612+H617+H622+H627</f>
        <v>0</v>
      </c>
      <c r="I632" s="28">
        <f>I592+I597+I602+I607+I612+I617+I622+I627</f>
        <v>0</v>
      </c>
      <c r="J632" s="4">
        <f t="shared" si="16"/>
        <v>0</v>
      </c>
      <c r="K632" s="14"/>
    </row>
    <row r="633" spans="1:11" ht="25.5" customHeight="1">
      <c r="A633" s="29"/>
      <c r="B633" s="30"/>
      <c r="C633" s="30"/>
      <c r="D633" s="31" t="s">
        <v>190</v>
      </c>
      <c r="E633" s="28">
        <f aca="true" t="shared" si="19" ref="E633:I635">E593+E598+E603+E608+E613+E618+E623+E628</f>
        <v>88</v>
      </c>
      <c r="F633" s="28">
        <f t="shared" si="19"/>
        <v>103</v>
      </c>
      <c r="G633" s="28">
        <f t="shared" si="19"/>
        <v>120</v>
      </c>
      <c r="H633" s="28">
        <f t="shared" si="19"/>
        <v>127</v>
      </c>
      <c r="I633" s="28">
        <f t="shared" si="19"/>
        <v>138</v>
      </c>
      <c r="J633" s="4">
        <f t="shared" si="16"/>
        <v>576</v>
      </c>
      <c r="K633" s="14"/>
    </row>
    <row r="634" spans="1:11" ht="25.5" customHeight="1">
      <c r="A634" s="29"/>
      <c r="B634" s="30"/>
      <c r="C634" s="30"/>
      <c r="D634" s="31" t="s">
        <v>191</v>
      </c>
      <c r="E634" s="28">
        <f t="shared" si="19"/>
        <v>2</v>
      </c>
      <c r="F634" s="28">
        <f t="shared" si="19"/>
        <v>3</v>
      </c>
      <c r="G634" s="28">
        <f t="shared" si="19"/>
        <v>3</v>
      </c>
      <c r="H634" s="28">
        <f t="shared" si="19"/>
        <v>3</v>
      </c>
      <c r="I634" s="28">
        <f t="shared" si="19"/>
        <v>3</v>
      </c>
      <c r="J634" s="4">
        <f t="shared" si="16"/>
        <v>14</v>
      </c>
      <c r="K634" s="14"/>
    </row>
    <row r="635" spans="1:11" ht="25.5" customHeight="1">
      <c r="A635" s="29"/>
      <c r="B635" s="30"/>
      <c r="C635" s="30"/>
      <c r="D635" s="31" t="s">
        <v>192</v>
      </c>
      <c r="E635" s="28">
        <f t="shared" si="19"/>
        <v>7</v>
      </c>
      <c r="F635" s="28">
        <f t="shared" si="19"/>
        <v>7.5</v>
      </c>
      <c r="G635" s="28">
        <f t="shared" si="19"/>
        <v>8</v>
      </c>
      <c r="H635" s="28">
        <f t="shared" si="19"/>
        <v>8</v>
      </c>
      <c r="I635" s="28">
        <f t="shared" si="19"/>
        <v>8</v>
      </c>
      <c r="J635" s="4">
        <f t="shared" si="16"/>
        <v>38.5</v>
      </c>
      <c r="K635" s="14"/>
    </row>
    <row r="636" spans="1:10" ht="27" customHeight="1">
      <c r="A636" s="107" t="s">
        <v>473</v>
      </c>
      <c r="B636" s="72"/>
      <c r="C636" s="72"/>
      <c r="D636" s="72"/>
      <c r="E636" s="72"/>
      <c r="F636" s="72"/>
      <c r="G636" s="72"/>
      <c r="H636" s="72"/>
      <c r="I636" s="72"/>
      <c r="J636" s="73"/>
    </row>
    <row r="637" spans="1:10" ht="27" customHeight="1">
      <c r="A637" s="55" t="s">
        <v>474</v>
      </c>
      <c r="B637" s="105"/>
      <c r="C637" s="105"/>
      <c r="D637" s="105"/>
      <c r="E637" s="105"/>
      <c r="F637" s="105"/>
      <c r="G637" s="105"/>
      <c r="H637" s="105"/>
      <c r="I637" s="105"/>
      <c r="J637" s="106"/>
    </row>
    <row r="638" spans="1:11" ht="27" customHeight="1">
      <c r="A638" s="76">
        <v>1</v>
      </c>
      <c r="B638" s="51" t="s">
        <v>31</v>
      </c>
      <c r="C638" s="65" t="s">
        <v>305</v>
      </c>
      <c r="D638" s="3" t="s">
        <v>188</v>
      </c>
      <c r="E638" s="4">
        <f>SUM(E639:E642)</f>
        <v>615</v>
      </c>
      <c r="F638" s="4">
        <f>SUM(F639:F642)</f>
        <v>649</v>
      </c>
      <c r="G638" s="4">
        <f>SUM(G639:G642)</f>
        <v>685</v>
      </c>
      <c r="H638" s="4">
        <f>SUM(H639:H642)</f>
        <v>724</v>
      </c>
      <c r="I638" s="4">
        <f>SUM(I639:I642)</f>
        <v>807</v>
      </c>
      <c r="J638" s="4">
        <f aca="true" t="shared" si="20" ref="J638:J697">SUM(E638:I638)</f>
        <v>3480</v>
      </c>
      <c r="K638" s="14"/>
    </row>
    <row r="639" spans="1:10" ht="27" customHeight="1">
      <c r="A639" s="74"/>
      <c r="B639" s="74"/>
      <c r="C639" s="66"/>
      <c r="D639" s="3" t="s">
        <v>189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4">
        <f t="shared" si="20"/>
        <v>0</v>
      </c>
    </row>
    <row r="640" spans="1:10" ht="27" customHeight="1">
      <c r="A640" s="74"/>
      <c r="B640" s="74"/>
      <c r="C640" s="66"/>
      <c r="D640" s="3" t="s">
        <v>190</v>
      </c>
      <c r="E640" s="5">
        <v>615</v>
      </c>
      <c r="F640" s="5">
        <v>649</v>
      </c>
      <c r="G640" s="5">
        <v>685</v>
      </c>
      <c r="H640" s="5">
        <v>724</v>
      </c>
      <c r="I640" s="5">
        <v>807</v>
      </c>
      <c r="J640" s="4">
        <f t="shared" si="20"/>
        <v>3480</v>
      </c>
    </row>
    <row r="641" spans="1:10" ht="27" customHeight="1">
      <c r="A641" s="74"/>
      <c r="B641" s="74"/>
      <c r="C641" s="66"/>
      <c r="D641" s="3" t="s">
        <v>191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4">
        <f t="shared" si="20"/>
        <v>0</v>
      </c>
    </row>
    <row r="642" spans="1:10" s="15" customFormat="1" ht="27" customHeight="1">
      <c r="A642" s="75"/>
      <c r="B642" s="75"/>
      <c r="C642" s="67"/>
      <c r="D642" s="3" t="s">
        <v>192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4">
        <f t="shared" si="20"/>
        <v>0</v>
      </c>
    </row>
    <row r="643" spans="1:10" ht="27" customHeight="1">
      <c r="A643" s="76">
        <v>2</v>
      </c>
      <c r="B643" s="51" t="s">
        <v>12</v>
      </c>
      <c r="C643" s="65" t="s">
        <v>140</v>
      </c>
      <c r="D643" s="3" t="s">
        <v>188</v>
      </c>
      <c r="E643" s="4">
        <f>SUM(E644:E647)</f>
        <v>23</v>
      </c>
      <c r="F643" s="4">
        <f>SUM(F644:F647)</f>
        <v>25</v>
      </c>
      <c r="G643" s="4">
        <f>SUM(G644:G647)</f>
        <v>27</v>
      </c>
      <c r="H643" s="4">
        <f>SUM(H644:H647)</f>
        <v>27</v>
      </c>
      <c r="I643" s="4">
        <f>SUM(I644:I647)</f>
        <v>27</v>
      </c>
      <c r="J643" s="4">
        <f t="shared" si="20"/>
        <v>129</v>
      </c>
    </row>
    <row r="644" spans="1:10" ht="27" customHeight="1">
      <c r="A644" s="74"/>
      <c r="B644" s="74"/>
      <c r="C644" s="66"/>
      <c r="D644" s="3" t="s">
        <v>189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4">
        <f t="shared" si="20"/>
        <v>0</v>
      </c>
    </row>
    <row r="645" spans="1:10" ht="27" customHeight="1">
      <c r="A645" s="74"/>
      <c r="B645" s="74"/>
      <c r="C645" s="66"/>
      <c r="D645" s="3" t="s">
        <v>190</v>
      </c>
      <c r="E645" s="5">
        <v>20</v>
      </c>
      <c r="F645" s="5">
        <v>22</v>
      </c>
      <c r="G645" s="5">
        <v>23</v>
      </c>
      <c r="H645" s="5">
        <v>23</v>
      </c>
      <c r="I645" s="5">
        <v>23</v>
      </c>
      <c r="J645" s="4">
        <f t="shared" si="20"/>
        <v>111</v>
      </c>
    </row>
    <row r="646" spans="1:10" ht="27" customHeight="1">
      <c r="A646" s="74"/>
      <c r="B646" s="74"/>
      <c r="C646" s="66"/>
      <c r="D646" s="3" t="s">
        <v>191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4">
        <f t="shared" si="20"/>
        <v>0</v>
      </c>
    </row>
    <row r="647" spans="1:10" ht="27" customHeight="1">
      <c r="A647" s="75"/>
      <c r="B647" s="75"/>
      <c r="C647" s="67"/>
      <c r="D647" s="3" t="s">
        <v>192</v>
      </c>
      <c r="E647" s="5">
        <v>3</v>
      </c>
      <c r="F647" s="5">
        <v>3</v>
      </c>
      <c r="G647" s="5">
        <v>4</v>
      </c>
      <c r="H647" s="5">
        <v>4</v>
      </c>
      <c r="I647" s="5">
        <v>4</v>
      </c>
      <c r="J647" s="4">
        <f t="shared" si="20"/>
        <v>18</v>
      </c>
    </row>
    <row r="648" spans="1:10" ht="27" customHeight="1">
      <c r="A648" s="76">
        <v>3</v>
      </c>
      <c r="B648" s="51" t="s">
        <v>475</v>
      </c>
      <c r="C648" s="65" t="s">
        <v>479</v>
      </c>
      <c r="D648" s="3" t="s">
        <v>188</v>
      </c>
      <c r="E648" s="4">
        <f>SUM(E649:E652)</f>
        <v>0</v>
      </c>
      <c r="F648" s="4">
        <f>SUM(F649:F652)</f>
        <v>0</v>
      </c>
      <c r="G648" s="4">
        <f>SUM(G649:G652)</f>
        <v>0</v>
      </c>
      <c r="H648" s="4">
        <f>SUM(H649:H652)</f>
        <v>0</v>
      </c>
      <c r="I648" s="4">
        <f>SUM(I649:I652)</f>
        <v>0</v>
      </c>
      <c r="J648" s="4">
        <f t="shared" si="20"/>
        <v>0</v>
      </c>
    </row>
    <row r="649" spans="1:10" ht="27" customHeight="1">
      <c r="A649" s="74"/>
      <c r="B649" s="74"/>
      <c r="C649" s="66"/>
      <c r="D649" s="3" t="s">
        <v>189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4">
        <f t="shared" si="20"/>
        <v>0</v>
      </c>
    </row>
    <row r="650" spans="1:10" ht="27" customHeight="1">
      <c r="A650" s="74"/>
      <c r="B650" s="74"/>
      <c r="C650" s="66"/>
      <c r="D650" s="3" t="s">
        <v>190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4">
        <f t="shared" si="20"/>
        <v>0</v>
      </c>
    </row>
    <row r="651" spans="1:10" ht="27" customHeight="1">
      <c r="A651" s="74"/>
      <c r="B651" s="74"/>
      <c r="C651" s="66"/>
      <c r="D651" s="3" t="s">
        <v>191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4">
        <f t="shared" si="20"/>
        <v>0</v>
      </c>
    </row>
    <row r="652" spans="1:10" ht="27" customHeight="1">
      <c r="A652" s="75"/>
      <c r="B652" s="75"/>
      <c r="C652" s="67"/>
      <c r="D652" s="3" t="s">
        <v>192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4">
        <f t="shared" si="20"/>
        <v>0</v>
      </c>
    </row>
    <row r="653" spans="1:10" ht="30" customHeight="1">
      <c r="A653" s="76">
        <v>4</v>
      </c>
      <c r="B653" s="51" t="s">
        <v>476</v>
      </c>
      <c r="C653" s="65" t="s">
        <v>477</v>
      </c>
      <c r="D653" s="3" t="s">
        <v>188</v>
      </c>
      <c r="E653" s="4">
        <f>SUM(E654:E657)</f>
        <v>1</v>
      </c>
      <c r="F653" s="4">
        <f>SUM(F654:F657)</f>
        <v>1</v>
      </c>
      <c r="G653" s="4">
        <f>SUM(G654:G657)</f>
        <v>1</v>
      </c>
      <c r="H653" s="4">
        <f>SUM(H654:H657)</f>
        <v>2</v>
      </c>
      <c r="I653" s="4">
        <f>SUM(I654:I657)</f>
        <v>2</v>
      </c>
      <c r="J653" s="4">
        <f t="shared" si="20"/>
        <v>7</v>
      </c>
    </row>
    <row r="654" spans="1:10" ht="30" customHeight="1">
      <c r="A654" s="74"/>
      <c r="B654" s="74"/>
      <c r="C654" s="66"/>
      <c r="D654" s="3" t="s">
        <v>189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4">
        <f t="shared" si="20"/>
        <v>0</v>
      </c>
    </row>
    <row r="655" spans="1:10" ht="30" customHeight="1">
      <c r="A655" s="74"/>
      <c r="B655" s="74"/>
      <c r="C655" s="66"/>
      <c r="D655" s="3" t="s">
        <v>190</v>
      </c>
      <c r="E655" s="5">
        <v>1</v>
      </c>
      <c r="F655" s="5">
        <v>1</v>
      </c>
      <c r="G655" s="5">
        <v>1</v>
      </c>
      <c r="H655" s="5">
        <v>2</v>
      </c>
      <c r="I655" s="5">
        <v>2</v>
      </c>
      <c r="J655" s="4">
        <f t="shared" si="20"/>
        <v>7</v>
      </c>
    </row>
    <row r="656" spans="1:10" ht="30" customHeight="1">
      <c r="A656" s="74"/>
      <c r="B656" s="74"/>
      <c r="C656" s="66"/>
      <c r="D656" s="3" t="s">
        <v>191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4">
        <f t="shared" si="20"/>
        <v>0</v>
      </c>
    </row>
    <row r="657" spans="1:10" ht="30" customHeight="1">
      <c r="A657" s="75"/>
      <c r="B657" s="75"/>
      <c r="C657" s="67"/>
      <c r="D657" s="3" t="s">
        <v>192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4">
        <f t="shared" si="20"/>
        <v>0</v>
      </c>
    </row>
    <row r="658" spans="1:10" ht="30" customHeight="1">
      <c r="A658" s="76">
        <v>5</v>
      </c>
      <c r="B658" s="51" t="s">
        <v>478</v>
      </c>
      <c r="C658" s="65" t="s">
        <v>479</v>
      </c>
      <c r="D658" s="3" t="s">
        <v>188</v>
      </c>
      <c r="E658" s="4">
        <f>SUM(E659:E662)</f>
        <v>0</v>
      </c>
      <c r="F658" s="4">
        <f>SUM(F659:F662)</f>
        <v>0</v>
      </c>
      <c r="G658" s="4">
        <f>SUM(G659:G662)</f>
        <v>0</v>
      </c>
      <c r="H658" s="4">
        <f>SUM(H659:H662)</f>
        <v>0</v>
      </c>
      <c r="I658" s="4">
        <f>SUM(I659:I662)</f>
        <v>0</v>
      </c>
      <c r="J658" s="4">
        <f t="shared" si="20"/>
        <v>0</v>
      </c>
    </row>
    <row r="659" spans="1:10" ht="30" customHeight="1">
      <c r="A659" s="74"/>
      <c r="B659" s="74"/>
      <c r="C659" s="66"/>
      <c r="D659" s="3" t="s">
        <v>189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4">
        <f t="shared" si="20"/>
        <v>0</v>
      </c>
    </row>
    <row r="660" spans="1:10" ht="30" customHeight="1">
      <c r="A660" s="74"/>
      <c r="B660" s="74"/>
      <c r="C660" s="66"/>
      <c r="D660" s="3" t="s">
        <v>190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4">
        <f t="shared" si="20"/>
        <v>0</v>
      </c>
    </row>
    <row r="661" spans="1:10" ht="30" customHeight="1">
      <c r="A661" s="74"/>
      <c r="B661" s="74"/>
      <c r="C661" s="66"/>
      <c r="D661" s="3" t="s">
        <v>191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4">
        <f t="shared" si="20"/>
        <v>0</v>
      </c>
    </row>
    <row r="662" spans="1:10" ht="30" customHeight="1">
      <c r="A662" s="75"/>
      <c r="B662" s="75"/>
      <c r="C662" s="67"/>
      <c r="D662" s="3" t="s">
        <v>192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4">
        <f t="shared" si="20"/>
        <v>0</v>
      </c>
    </row>
    <row r="663" spans="1:10" ht="30" customHeight="1">
      <c r="A663" s="76">
        <v>6</v>
      </c>
      <c r="B663" s="51" t="s">
        <v>480</v>
      </c>
      <c r="C663" s="65" t="s">
        <v>481</v>
      </c>
      <c r="D663" s="3" t="s">
        <v>188</v>
      </c>
      <c r="E663" s="4">
        <f>SUM(E664:E667)</f>
        <v>0</v>
      </c>
      <c r="F663" s="4">
        <f>SUM(F664:F667)</f>
        <v>0</v>
      </c>
      <c r="G663" s="4">
        <f>SUM(G664:G667)</f>
        <v>0</v>
      </c>
      <c r="H663" s="4">
        <f>SUM(H664:H667)</f>
        <v>0</v>
      </c>
      <c r="I663" s="4">
        <f>SUM(I664:I667)</f>
        <v>0</v>
      </c>
      <c r="J663" s="4">
        <f t="shared" si="20"/>
        <v>0</v>
      </c>
    </row>
    <row r="664" spans="1:10" ht="30" customHeight="1">
      <c r="A664" s="74"/>
      <c r="B664" s="74"/>
      <c r="C664" s="66"/>
      <c r="D664" s="3" t="s">
        <v>189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4">
        <f t="shared" si="20"/>
        <v>0</v>
      </c>
    </row>
    <row r="665" spans="1:10" ht="30" customHeight="1">
      <c r="A665" s="74"/>
      <c r="B665" s="74"/>
      <c r="C665" s="66"/>
      <c r="D665" s="3" t="s">
        <v>190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4">
        <f t="shared" si="20"/>
        <v>0</v>
      </c>
    </row>
    <row r="666" spans="1:10" ht="30" customHeight="1">
      <c r="A666" s="74"/>
      <c r="B666" s="74"/>
      <c r="C666" s="66"/>
      <c r="D666" s="3" t="s">
        <v>191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4">
        <f t="shared" si="20"/>
        <v>0</v>
      </c>
    </row>
    <row r="667" spans="1:10" ht="30" customHeight="1">
      <c r="A667" s="75"/>
      <c r="B667" s="75"/>
      <c r="C667" s="67"/>
      <c r="D667" s="3" t="s">
        <v>192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4">
        <f t="shared" si="20"/>
        <v>0</v>
      </c>
    </row>
    <row r="668" spans="1:10" ht="30" customHeight="1">
      <c r="A668" s="76">
        <v>7</v>
      </c>
      <c r="B668" s="51" t="s">
        <v>482</v>
      </c>
      <c r="C668" s="65" t="s">
        <v>479</v>
      </c>
      <c r="D668" s="3" t="s">
        <v>188</v>
      </c>
      <c r="E668" s="4">
        <f>SUM(E669:E672)</f>
        <v>1</v>
      </c>
      <c r="F668" s="4">
        <f>SUM(F669:F672)</f>
        <v>1</v>
      </c>
      <c r="G668" s="4">
        <f>SUM(G669:G672)</f>
        <v>1</v>
      </c>
      <c r="H668" s="4">
        <f>SUM(H669:H672)</f>
        <v>1</v>
      </c>
      <c r="I668" s="4">
        <f>SUM(I669:I672)</f>
        <v>2</v>
      </c>
      <c r="J668" s="4">
        <f t="shared" si="20"/>
        <v>6</v>
      </c>
    </row>
    <row r="669" spans="1:10" ht="30" customHeight="1">
      <c r="A669" s="74"/>
      <c r="B669" s="74"/>
      <c r="C669" s="66"/>
      <c r="D669" s="3" t="s">
        <v>189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4">
        <f t="shared" si="20"/>
        <v>0</v>
      </c>
    </row>
    <row r="670" spans="1:10" ht="30" customHeight="1">
      <c r="A670" s="74"/>
      <c r="B670" s="74"/>
      <c r="C670" s="66"/>
      <c r="D670" s="3" t="s">
        <v>190</v>
      </c>
      <c r="E670" s="5">
        <v>1</v>
      </c>
      <c r="F670" s="5">
        <v>1</v>
      </c>
      <c r="G670" s="5">
        <v>1</v>
      </c>
      <c r="H670" s="5">
        <v>1</v>
      </c>
      <c r="I670" s="5">
        <v>2</v>
      </c>
      <c r="J670" s="4">
        <f t="shared" si="20"/>
        <v>6</v>
      </c>
    </row>
    <row r="671" spans="1:10" ht="30" customHeight="1">
      <c r="A671" s="74"/>
      <c r="B671" s="74"/>
      <c r="C671" s="66"/>
      <c r="D671" s="3" t="s">
        <v>191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4">
        <f t="shared" si="20"/>
        <v>0</v>
      </c>
    </row>
    <row r="672" spans="1:10" ht="30" customHeight="1">
      <c r="A672" s="75"/>
      <c r="B672" s="75"/>
      <c r="C672" s="67"/>
      <c r="D672" s="3" t="s">
        <v>192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4">
        <f t="shared" si="20"/>
        <v>0</v>
      </c>
    </row>
    <row r="673" spans="1:10" ht="30" customHeight="1">
      <c r="A673" s="76">
        <v>8</v>
      </c>
      <c r="B673" s="51" t="s">
        <v>483</v>
      </c>
      <c r="C673" s="65" t="s">
        <v>479</v>
      </c>
      <c r="D673" s="3" t="s">
        <v>188</v>
      </c>
      <c r="E673" s="4">
        <f>SUM(E674:E677)</f>
        <v>0</v>
      </c>
      <c r="F673" s="4">
        <f>SUM(F674:F677)</f>
        <v>0</v>
      </c>
      <c r="G673" s="4">
        <f>SUM(G674:G677)</f>
        <v>0</v>
      </c>
      <c r="H673" s="4">
        <f>SUM(H674:H677)</f>
        <v>0</v>
      </c>
      <c r="I673" s="4">
        <f>SUM(I674:I677)</f>
        <v>0</v>
      </c>
      <c r="J673" s="4">
        <f t="shared" si="20"/>
        <v>0</v>
      </c>
    </row>
    <row r="674" spans="1:10" ht="30" customHeight="1">
      <c r="A674" s="74"/>
      <c r="B674" s="74"/>
      <c r="C674" s="66"/>
      <c r="D674" s="3" t="s">
        <v>189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4">
        <f t="shared" si="20"/>
        <v>0</v>
      </c>
    </row>
    <row r="675" spans="1:10" ht="30" customHeight="1">
      <c r="A675" s="74"/>
      <c r="B675" s="74"/>
      <c r="C675" s="66"/>
      <c r="D675" s="3" t="s">
        <v>190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4">
        <f t="shared" si="20"/>
        <v>0</v>
      </c>
    </row>
    <row r="676" spans="1:10" ht="30" customHeight="1">
      <c r="A676" s="74"/>
      <c r="B676" s="74"/>
      <c r="C676" s="66"/>
      <c r="D676" s="3" t="s">
        <v>191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4">
        <f t="shared" si="20"/>
        <v>0</v>
      </c>
    </row>
    <row r="677" spans="1:10" ht="30" customHeight="1">
      <c r="A677" s="75"/>
      <c r="B677" s="75"/>
      <c r="C677" s="67"/>
      <c r="D677" s="3" t="s">
        <v>192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4">
        <f t="shared" si="20"/>
        <v>0</v>
      </c>
    </row>
    <row r="678" spans="1:10" ht="30" customHeight="1">
      <c r="A678" s="76">
        <v>9</v>
      </c>
      <c r="B678" s="51" t="s">
        <v>484</v>
      </c>
      <c r="C678" s="65" t="s">
        <v>485</v>
      </c>
      <c r="D678" s="3" t="s">
        <v>188</v>
      </c>
      <c r="E678" s="4">
        <f>SUM(E679:E682)</f>
        <v>80</v>
      </c>
      <c r="F678" s="4">
        <f>SUM(F679:F682)</f>
        <v>82</v>
      </c>
      <c r="G678" s="4">
        <f>SUM(G679:G682)</f>
        <v>88</v>
      </c>
      <c r="H678" s="4">
        <f>SUM(H679:H682)</f>
        <v>89</v>
      </c>
      <c r="I678" s="4">
        <f>SUM(I679:I682)</f>
        <v>90</v>
      </c>
      <c r="J678" s="4">
        <f t="shared" si="20"/>
        <v>429</v>
      </c>
    </row>
    <row r="679" spans="1:10" ht="30" customHeight="1">
      <c r="A679" s="74"/>
      <c r="B679" s="74"/>
      <c r="C679" s="66"/>
      <c r="D679" s="3" t="s">
        <v>189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4">
        <f t="shared" si="20"/>
        <v>0</v>
      </c>
    </row>
    <row r="680" spans="1:10" ht="30" customHeight="1">
      <c r="A680" s="74"/>
      <c r="B680" s="74"/>
      <c r="C680" s="66"/>
      <c r="D680" s="3" t="s">
        <v>190</v>
      </c>
      <c r="E680" s="5">
        <v>70</v>
      </c>
      <c r="F680" s="5">
        <v>70</v>
      </c>
      <c r="G680" s="5">
        <v>75</v>
      </c>
      <c r="H680" s="5">
        <v>75</v>
      </c>
      <c r="I680" s="5">
        <v>75</v>
      </c>
      <c r="J680" s="4">
        <f t="shared" si="20"/>
        <v>365</v>
      </c>
    </row>
    <row r="681" spans="1:10" ht="30" customHeight="1">
      <c r="A681" s="74"/>
      <c r="B681" s="74"/>
      <c r="C681" s="66"/>
      <c r="D681" s="3" t="s">
        <v>191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4">
        <f t="shared" si="20"/>
        <v>0</v>
      </c>
    </row>
    <row r="682" spans="1:10" ht="30" customHeight="1">
      <c r="A682" s="75"/>
      <c r="B682" s="75"/>
      <c r="C682" s="67"/>
      <c r="D682" s="3" t="s">
        <v>192</v>
      </c>
      <c r="E682" s="5">
        <v>10</v>
      </c>
      <c r="F682" s="5">
        <v>12</v>
      </c>
      <c r="G682" s="5">
        <v>13</v>
      </c>
      <c r="H682" s="5">
        <v>14</v>
      </c>
      <c r="I682" s="5">
        <v>15</v>
      </c>
      <c r="J682" s="4">
        <f t="shared" si="20"/>
        <v>64</v>
      </c>
    </row>
    <row r="683" spans="1:10" ht="25.5" customHeight="1">
      <c r="A683" s="76">
        <v>10</v>
      </c>
      <c r="B683" s="51" t="s">
        <v>277</v>
      </c>
      <c r="C683" s="65" t="s">
        <v>456</v>
      </c>
      <c r="D683" s="3" t="s">
        <v>188</v>
      </c>
      <c r="E683" s="4">
        <f>SUM(E684:E687)</f>
        <v>30</v>
      </c>
      <c r="F683" s="4">
        <f>SUM(F684:F687)</f>
        <v>30</v>
      </c>
      <c r="G683" s="4">
        <f>SUM(G684:G687)</f>
        <v>30</v>
      </c>
      <c r="H683" s="4">
        <f>SUM(H684:H687)</f>
        <v>30</v>
      </c>
      <c r="I683" s="4">
        <f>SUM(I684:I687)</f>
        <v>30</v>
      </c>
      <c r="J683" s="4">
        <f t="shared" si="20"/>
        <v>150</v>
      </c>
    </row>
    <row r="684" spans="1:10" ht="25.5" customHeight="1">
      <c r="A684" s="74"/>
      <c r="B684" s="74"/>
      <c r="C684" s="108"/>
      <c r="D684" s="3" t="s">
        <v>189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4">
        <f t="shared" si="20"/>
        <v>0</v>
      </c>
    </row>
    <row r="685" spans="1:10" ht="25.5" customHeight="1">
      <c r="A685" s="74"/>
      <c r="B685" s="74"/>
      <c r="C685" s="108"/>
      <c r="D685" s="3" t="s">
        <v>190</v>
      </c>
      <c r="E685" s="5">
        <v>30</v>
      </c>
      <c r="F685" s="5">
        <v>30</v>
      </c>
      <c r="G685" s="5">
        <v>30</v>
      </c>
      <c r="H685" s="5">
        <v>30</v>
      </c>
      <c r="I685" s="5">
        <v>30</v>
      </c>
      <c r="J685" s="4">
        <f t="shared" si="20"/>
        <v>150</v>
      </c>
    </row>
    <row r="686" spans="1:10" ht="25.5" customHeight="1">
      <c r="A686" s="74"/>
      <c r="B686" s="74"/>
      <c r="C686" s="108"/>
      <c r="D686" s="3" t="s">
        <v>191</v>
      </c>
      <c r="E686" s="5">
        <v>0</v>
      </c>
      <c r="F686" s="5">
        <v>0</v>
      </c>
      <c r="G686" s="5">
        <v>0</v>
      </c>
      <c r="H686" s="5">
        <v>0</v>
      </c>
      <c r="I686" s="5">
        <v>0</v>
      </c>
      <c r="J686" s="4">
        <f t="shared" si="20"/>
        <v>0</v>
      </c>
    </row>
    <row r="687" spans="1:10" ht="25.5" customHeight="1">
      <c r="A687" s="75"/>
      <c r="B687" s="75"/>
      <c r="C687" s="109"/>
      <c r="D687" s="3" t="s">
        <v>192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4">
        <f t="shared" si="20"/>
        <v>0</v>
      </c>
    </row>
    <row r="688" spans="1:10" ht="25.5" customHeight="1">
      <c r="A688" s="76">
        <v>11</v>
      </c>
      <c r="B688" s="51" t="s">
        <v>278</v>
      </c>
      <c r="C688" s="65" t="s">
        <v>279</v>
      </c>
      <c r="D688" s="3" t="s">
        <v>188</v>
      </c>
      <c r="E688" s="4">
        <f>SUM(E689:E692)</f>
        <v>13</v>
      </c>
      <c r="F688" s="4">
        <f>SUM(F689:F692)</f>
        <v>13</v>
      </c>
      <c r="G688" s="4">
        <f>SUM(G689:G692)</f>
        <v>13</v>
      </c>
      <c r="H688" s="4">
        <f>SUM(H689:H692)</f>
        <v>13</v>
      </c>
      <c r="I688" s="4">
        <f>SUM(I689:I692)</f>
        <v>13</v>
      </c>
      <c r="J688" s="4">
        <f t="shared" si="20"/>
        <v>65</v>
      </c>
    </row>
    <row r="689" spans="1:10" ht="25.5" customHeight="1">
      <c r="A689" s="74"/>
      <c r="B689" s="74"/>
      <c r="C689" s="108"/>
      <c r="D689" s="3" t="s">
        <v>189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4">
        <f t="shared" si="20"/>
        <v>0</v>
      </c>
    </row>
    <row r="690" spans="1:10" ht="25.5" customHeight="1">
      <c r="A690" s="74"/>
      <c r="B690" s="74"/>
      <c r="C690" s="108"/>
      <c r="D690" s="3" t="s">
        <v>190</v>
      </c>
      <c r="E690" s="5">
        <v>3</v>
      </c>
      <c r="F690" s="5">
        <v>3</v>
      </c>
      <c r="G690" s="5">
        <v>3</v>
      </c>
      <c r="H690" s="5">
        <v>3</v>
      </c>
      <c r="I690" s="5">
        <v>3</v>
      </c>
      <c r="J690" s="4">
        <f t="shared" si="20"/>
        <v>15</v>
      </c>
    </row>
    <row r="691" spans="1:10" ht="25.5" customHeight="1">
      <c r="A691" s="74"/>
      <c r="B691" s="74"/>
      <c r="C691" s="108"/>
      <c r="D691" s="3" t="s">
        <v>191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4">
        <f t="shared" si="20"/>
        <v>0</v>
      </c>
    </row>
    <row r="692" spans="1:10" ht="25.5" customHeight="1">
      <c r="A692" s="75"/>
      <c r="B692" s="75"/>
      <c r="C692" s="109"/>
      <c r="D692" s="3" t="s">
        <v>192</v>
      </c>
      <c r="E692" s="5">
        <v>10</v>
      </c>
      <c r="F692" s="5">
        <v>10</v>
      </c>
      <c r="G692" s="5">
        <v>10</v>
      </c>
      <c r="H692" s="5">
        <v>10</v>
      </c>
      <c r="I692" s="5">
        <v>10</v>
      </c>
      <c r="J692" s="4">
        <f t="shared" si="20"/>
        <v>50</v>
      </c>
    </row>
    <row r="693" spans="1:10" ht="25.5" customHeight="1">
      <c r="A693" s="58" t="s">
        <v>413</v>
      </c>
      <c r="B693" s="59"/>
      <c r="C693" s="59"/>
      <c r="D693" s="60"/>
      <c r="E693" s="8">
        <f>E688+E683+E678+E673+E668+E663+E658+E653+E648+E643+E638</f>
        <v>763</v>
      </c>
      <c r="F693" s="8">
        <f>F688+F683+F678+F673+F668+F663+F658+F653+F648+F643+F638</f>
        <v>801</v>
      </c>
      <c r="G693" s="8">
        <f>G688+G683+G678+G673+G668+G663+G658+G653+G648+G643+G638</f>
        <v>845</v>
      </c>
      <c r="H693" s="8">
        <f>H688+H683+H678+H673+H668+H663+H658+H653+H648+H643+H638</f>
        <v>886</v>
      </c>
      <c r="I693" s="8">
        <f>I688+I683+I678+I673+I668+I663+I658+I653+I648+I643+I638</f>
        <v>971</v>
      </c>
      <c r="J693" s="4">
        <f t="shared" si="20"/>
        <v>4266</v>
      </c>
    </row>
    <row r="694" spans="1:11" ht="25.5" customHeight="1">
      <c r="A694" s="25"/>
      <c r="B694" s="26"/>
      <c r="C694" s="26"/>
      <c r="D694" s="27" t="s">
        <v>189</v>
      </c>
      <c r="E694" s="28">
        <f>E639+E644+E649+E654+E659+E664+E669+E674+E679+E684+E689</f>
        <v>0</v>
      </c>
      <c r="F694" s="28">
        <f>F639+F644+F649+F654+F659+F664+F669+F674+F679+F684+F689</f>
        <v>0</v>
      </c>
      <c r="G694" s="28">
        <f>G639+G644+G649+G654+G659+G664+G669+G674+G679+G684+G689</f>
        <v>0</v>
      </c>
      <c r="H694" s="28">
        <f>H639+H644+H649+H654+H659+H664+H669+H674+H679+H684+H689</f>
        <v>0</v>
      </c>
      <c r="I694" s="28">
        <f>I639+I644+I649+I654+I659+I664+I669+I674+I679+I684+I689</f>
        <v>0</v>
      </c>
      <c r="J694" s="4">
        <f t="shared" si="20"/>
        <v>0</v>
      </c>
      <c r="K694" s="14"/>
    </row>
    <row r="695" spans="1:11" ht="25.5" customHeight="1">
      <c r="A695" s="29"/>
      <c r="B695" s="30"/>
      <c r="C695" s="30"/>
      <c r="D695" s="31" t="s">
        <v>190</v>
      </c>
      <c r="E695" s="28">
        <f aca="true" t="shared" si="21" ref="E695:I697">E640+E645+E650+E655+E660+E665+E670+E675+E680+E685+E690</f>
        <v>740</v>
      </c>
      <c r="F695" s="28">
        <f t="shared" si="21"/>
        <v>776</v>
      </c>
      <c r="G695" s="28">
        <f t="shared" si="21"/>
        <v>818</v>
      </c>
      <c r="H695" s="28">
        <f t="shared" si="21"/>
        <v>858</v>
      </c>
      <c r="I695" s="28">
        <f t="shared" si="21"/>
        <v>942</v>
      </c>
      <c r="J695" s="4">
        <f t="shared" si="20"/>
        <v>4134</v>
      </c>
      <c r="K695" s="14"/>
    </row>
    <row r="696" spans="1:11" ht="25.5" customHeight="1">
      <c r="A696" s="29"/>
      <c r="B696" s="30"/>
      <c r="C696" s="30"/>
      <c r="D696" s="31" t="s">
        <v>191</v>
      </c>
      <c r="E696" s="28">
        <f t="shared" si="21"/>
        <v>0</v>
      </c>
      <c r="F696" s="28">
        <f t="shared" si="21"/>
        <v>0</v>
      </c>
      <c r="G696" s="28">
        <f t="shared" si="21"/>
        <v>0</v>
      </c>
      <c r="H696" s="28">
        <f t="shared" si="21"/>
        <v>0</v>
      </c>
      <c r="I696" s="28">
        <f t="shared" si="21"/>
        <v>0</v>
      </c>
      <c r="J696" s="4">
        <f t="shared" si="20"/>
        <v>0</v>
      </c>
      <c r="K696" s="14"/>
    </row>
    <row r="697" spans="1:11" ht="25.5" customHeight="1">
      <c r="A697" s="29"/>
      <c r="B697" s="30"/>
      <c r="C697" s="30"/>
      <c r="D697" s="31" t="s">
        <v>192</v>
      </c>
      <c r="E697" s="28">
        <f t="shared" si="21"/>
        <v>23</v>
      </c>
      <c r="F697" s="28">
        <f t="shared" si="21"/>
        <v>25</v>
      </c>
      <c r="G697" s="28">
        <f t="shared" si="21"/>
        <v>27</v>
      </c>
      <c r="H697" s="28">
        <f t="shared" si="21"/>
        <v>28</v>
      </c>
      <c r="I697" s="28">
        <f t="shared" si="21"/>
        <v>29</v>
      </c>
      <c r="J697" s="4">
        <f t="shared" si="20"/>
        <v>132</v>
      </c>
      <c r="K697" s="14"/>
    </row>
    <row r="698" spans="1:10" ht="25.5" customHeight="1">
      <c r="A698" s="71" t="s">
        <v>32</v>
      </c>
      <c r="B698" s="71"/>
      <c r="C698" s="71"/>
      <c r="D698" s="71"/>
      <c r="E698" s="71"/>
      <c r="F698" s="71"/>
      <c r="G698" s="71"/>
      <c r="H698" s="71"/>
      <c r="I698" s="71"/>
      <c r="J698" s="71"/>
    </row>
    <row r="699" spans="1:10" ht="25.5" customHeight="1">
      <c r="A699" s="55" t="s">
        <v>280</v>
      </c>
      <c r="B699" s="72"/>
      <c r="C699" s="72"/>
      <c r="D699" s="72"/>
      <c r="E699" s="72"/>
      <c r="F699" s="72"/>
      <c r="G699" s="72"/>
      <c r="H699" s="72"/>
      <c r="I699" s="72"/>
      <c r="J699" s="73"/>
    </row>
    <row r="700" spans="1:11" ht="25.5" customHeight="1">
      <c r="A700" s="50">
        <v>1</v>
      </c>
      <c r="B700" s="51" t="s">
        <v>13</v>
      </c>
      <c r="C700" s="54" t="s">
        <v>451</v>
      </c>
      <c r="D700" s="7" t="s">
        <v>188</v>
      </c>
      <c r="E700" s="8">
        <f>SUM(E701:E704)</f>
        <v>306</v>
      </c>
      <c r="F700" s="8">
        <f>SUM(F701:F704)</f>
        <v>335</v>
      </c>
      <c r="G700" s="8">
        <f>SUM(G701:G704)</f>
        <v>398</v>
      </c>
      <c r="H700" s="8">
        <f>SUM(H701:H704)</f>
        <v>402</v>
      </c>
      <c r="I700" s="8">
        <f>SUM(I701:I704)</f>
        <v>407</v>
      </c>
      <c r="J700" s="4">
        <f aca="true" t="shared" si="22" ref="J700:J763">SUM(E700:I700)</f>
        <v>1848</v>
      </c>
      <c r="K700" s="14"/>
    </row>
    <row r="701" spans="1:10" ht="25.5" customHeight="1">
      <c r="A701" s="50"/>
      <c r="B701" s="52"/>
      <c r="C701" s="54"/>
      <c r="D701" s="7" t="s">
        <v>189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4">
        <f t="shared" si="22"/>
        <v>0</v>
      </c>
    </row>
    <row r="702" spans="1:10" ht="25.5" customHeight="1">
      <c r="A702" s="50"/>
      <c r="B702" s="52"/>
      <c r="C702" s="54"/>
      <c r="D702" s="7" t="s">
        <v>190</v>
      </c>
      <c r="E702" s="9">
        <v>226</v>
      </c>
      <c r="F702" s="9">
        <v>250</v>
      </c>
      <c r="G702" s="9">
        <v>300</v>
      </c>
      <c r="H702" s="9">
        <v>300</v>
      </c>
      <c r="I702" s="9">
        <v>300</v>
      </c>
      <c r="J702" s="4">
        <f t="shared" si="22"/>
        <v>1376</v>
      </c>
    </row>
    <row r="703" spans="1:10" ht="25.5" customHeight="1">
      <c r="A703" s="50"/>
      <c r="B703" s="52"/>
      <c r="C703" s="54"/>
      <c r="D703" s="7" t="s">
        <v>191</v>
      </c>
      <c r="E703" s="9">
        <v>50</v>
      </c>
      <c r="F703" s="9">
        <v>50</v>
      </c>
      <c r="G703" s="9">
        <v>60</v>
      </c>
      <c r="H703" s="9">
        <v>62</v>
      </c>
      <c r="I703" s="9">
        <v>65</v>
      </c>
      <c r="J703" s="4">
        <f t="shared" si="22"/>
        <v>287</v>
      </c>
    </row>
    <row r="704" spans="1:10" ht="25.5" customHeight="1">
      <c r="A704" s="50"/>
      <c r="B704" s="53"/>
      <c r="C704" s="54"/>
      <c r="D704" s="7" t="s">
        <v>192</v>
      </c>
      <c r="E704" s="9">
        <v>30</v>
      </c>
      <c r="F704" s="9">
        <v>35</v>
      </c>
      <c r="G704" s="9">
        <v>38</v>
      </c>
      <c r="H704" s="9">
        <v>40</v>
      </c>
      <c r="I704" s="9">
        <v>42</v>
      </c>
      <c r="J704" s="4">
        <f t="shared" si="22"/>
        <v>185</v>
      </c>
    </row>
    <row r="705" spans="1:10" ht="30" customHeight="1">
      <c r="A705" s="50">
        <v>2</v>
      </c>
      <c r="B705" s="51" t="s">
        <v>14</v>
      </c>
      <c r="C705" s="54" t="s">
        <v>281</v>
      </c>
      <c r="D705" s="7" t="s">
        <v>188</v>
      </c>
      <c r="E705" s="8">
        <f>SUM(E706:E709)</f>
        <v>5</v>
      </c>
      <c r="F705" s="8">
        <f>SUM(F706:F709)</f>
        <v>6</v>
      </c>
      <c r="G705" s="8">
        <f>SUM(G706:G709)</f>
        <v>7</v>
      </c>
      <c r="H705" s="8">
        <f>SUM(H706:H709)</f>
        <v>9</v>
      </c>
      <c r="I705" s="8">
        <f>SUM(I706:I709)</f>
        <v>10</v>
      </c>
      <c r="J705" s="4">
        <f t="shared" si="22"/>
        <v>37</v>
      </c>
    </row>
    <row r="706" spans="1:10" ht="30" customHeight="1">
      <c r="A706" s="50"/>
      <c r="B706" s="52"/>
      <c r="C706" s="54"/>
      <c r="D706" s="7" t="s">
        <v>189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4">
        <f t="shared" si="22"/>
        <v>0</v>
      </c>
    </row>
    <row r="707" spans="1:10" ht="30" customHeight="1">
      <c r="A707" s="50"/>
      <c r="B707" s="52"/>
      <c r="C707" s="54"/>
      <c r="D707" s="7" t="s">
        <v>190</v>
      </c>
      <c r="E707" s="9">
        <v>5</v>
      </c>
      <c r="F707" s="9">
        <v>6</v>
      </c>
      <c r="G707" s="9">
        <v>7</v>
      </c>
      <c r="H707" s="9">
        <v>9</v>
      </c>
      <c r="I707" s="9">
        <v>10</v>
      </c>
      <c r="J707" s="4">
        <f t="shared" si="22"/>
        <v>37</v>
      </c>
    </row>
    <row r="708" spans="1:10" ht="30" customHeight="1">
      <c r="A708" s="50"/>
      <c r="B708" s="52"/>
      <c r="C708" s="54"/>
      <c r="D708" s="7" t="s">
        <v>191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4">
        <f t="shared" si="22"/>
        <v>0</v>
      </c>
    </row>
    <row r="709" spans="1:10" ht="30" customHeight="1">
      <c r="A709" s="50"/>
      <c r="B709" s="53"/>
      <c r="C709" s="54"/>
      <c r="D709" s="7" t="s">
        <v>192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4">
        <f t="shared" si="22"/>
        <v>0</v>
      </c>
    </row>
    <row r="710" spans="1:10" ht="30" customHeight="1">
      <c r="A710" s="50">
        <v>3</v>
      </c>
      <c r="B710" s="51" t="s">
        <v>15</v>
      </c>
      <c r="C710" s="54" t="s">
        <v>85</v>
      </c>
      <c r="D710" s="7" t="s">
        <v>188</v>
      </c>
      <c r="E710" s="8">
        <f>SUM(E711:E714)</f>
        <v>0</v>
      </c>
      <c r="F710" s="8">
        <f>SUM(F711:F714)</f>
        <v>0</v>
      </c>
      <c r="G710" s="8">
        <f>SUM(G711:G714)</f>
        <v>0</v>
      </c>
      <c r="H710" s="8">
        <f>SUM(H711:H714)</f>
        <v>0</v>
      </c>
      <c r="I710" s="8">
        <f>SUM(I711:I714)</f>
        <v>0</v>
      </c>
      <c r="J710" s="4">
        <f t="shared" si="22"/>
        <v>0</v>
      </c>
    </row>
    <row r="711" spans="1:10" ht="30" customHeight="1">
      <c r="A711" s="50"/>
      <c r="B711" s="52"/>
      <c r="C711" s="54"/>
      <c r="D711" s="7" t="s">
        <v>189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4">
        <f t="shared" si="22"/>
        <v>0</v>
      </c>
    </row>
    <row r="712" spans="1:10" ht="30" customHeight="1">
      <c r="A712" s="50"/>
      <c r="B712" s="52"/>
      <c r="C712" s="54"/>
      <c r="D712" s="7" t="s">
        <v>190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4">
        <f t="shared" si="22"/>
        <v>0</v>
      </c>
    </row>
    <row r="713" spans="1:10" ht="30" customHeight="1">
      <c r="A713" s="50"/>
      <c r="B713" s="52"/>
      <c r="C713" s="54"/>
      <c r="D713" s="7" t="s">
        <v>191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4">
        <f t="shared" si="22"/>
        <v>0</v>
      </c>
    </row>
    <row r="714" spans="1:10" ht="30" customHeight="1">
      <c r="A714" s="50"/>
      <c r="B714" s="53"/>
      <c r="C714" s="54"/>
      <c r="D714" s="7" t="s">
        <v>192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4">
        <f t="shared" si="22"/>
        <v>0</v>
      </c>
    </row>
    <row r="715" spans="1:10" ht="30" customHeight="1">
      <c r="A715" s="50">
        <v>4</v>
      </c>
      <c r="B715" s="51" t="s">
        <v>16</v>
      </c>
      <c r="C715" s="54" t="s">
        <v>451</v>
      </c>
      <c r="D715" s="7" t="s">
        <v>188</v>
      </c>
      <c r="E715" s="8">
        <f>SUM(E716:E719)</f>
        <v>5</v>
      </c>
      <c r="F715" s="8">
        <f>SUM(F716:F719)</f>
        <v>6</v>
      </c>
      <c r="G715" s="8">
        <f>SUM(G716:G719)</f>
        <v>6</v>
      </c>
      <c r="H715" s="8">
        <f>SUM(H716:H719)</f>
        <v>6</v>
      </c>
      <c r="I715" s="8">
        <f>SUM(I716:I719)</f>
        <v>6.5</v>
      </c>
      <c r="J715" s="4">
        <f t="shared" si="22"/>
        <v>29.5</v>
      </c>
    </row>
    <row r="716" spans="1:10" ht="30" customHeight="1">
      <c r="A716" s="50"/>
      <c r="B716" s="52"/>
      <c r="C716" s="54"/>
      <c r="D716" s="7" t="s">
        <v>189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4">
        <f t="shared" si="22"/>
        <v>0</v>
      </c>
    </row>
    <row r="717" spans="1:10" ht="30" customHeight="1">
      <c r="A717" s="50"/>
      <c r="B717" s="52"/>
      <c r="C717" s="54"/>
      <c r="D717" s="7" t="s">
        <v>190</v>
      </c>
      <c r="E717" s="9">
        <v>5</v>
      </c>
      <c r="F717" s="9">
        <v>6</v>
      </c>
      <c r="G717" s="9">
        <v>6</v>
      </c>
      <c r="H717" s="9">
        <v>6</v>
      </c>
      <c r="I717" s="9">
        <v>6.5</v>
      </c>
      <c r="J717" s="4">
        <f t="shared" si="22"/>
        <v>29.5</v>
      </c>
    </row>
    <row r="718" spans="1:10" ht="30" customHeight="1">
      <c r="A718" s="50"/>
      <c r="B718" s="52"/>
      <c r="C718" s="54"/>
      <c r="D718" s="7" t="s">
        <v>191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4">
        <f t="shared" si="22"/>
        <v>0</v>
      </c>
    </row>
    <row r="719" spans="1:10" ht="30" customHeight="1">
      <c r="A719" s="50"/>
      <c r="B719" s="53"/>
      <c r="C719" s="54"/>
      <c r="D719" s="7" t="s">
        <v>192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4">
        <f t="shared" si="22"/>
        <v>0</v>
      </c>
    </row>
    <row r="720" spans="1:10" ht="30" customHeight="1">
      <c r="A720" s="50">
        <v>5</v>
      </c>
      <c r="B720" s="51" t="s">
        <v>86</v>
      </c>
      <c r="C720" s="54" t="s">
        <v>311</v>
      </c>
      <c r="D720" s="7" t="s">
        <v>188</v>
      </c>
      <c r="E720" s="8">
        <f>SUM(E721:E724)</f>
        <v>15</v>
      </c>
      <c r="F720" s="8">
        <f>SUM(F721:F724)</f>
        <v>15</v>
      </c>
      <c r="G720" s="8">
        <f>SUM(G721:G724)</f>
        <v>16</v>
      </c>
      <c r="H720" s="8">
        <f>SUM(H721:H724)</f>
        <v>17</v>
      </c>
      <c r="I720" s="8">
        <f>SUM(I721:I724)</f>
        <v>17</v>
      </c>
      <c r="J720" s="4">
        <f t="shared" si="22"/>
        <v>80</v>
      </c>
    </row>
    <row r="721" spans="1:10" ht="30" customHeight="1">
      <c r="A721" s="50"/>
      <c r="B721" s="52"/>
      <c r="C721" s="54"/>
      <c r="D721" s="7" t="s">
        <v>189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4">
        <f t="shared" si="22"/>
        <v>0</v>
      </c>
    </row>
    <row r="722" spans="1:10" ht="30" customHeight="1">
      <c r="A722" s="50"/>
      <c r="B722" s="52"/>
      <c r="C722" s="54"/>
      <c r="D722" s="7" t="s">
        <v>190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4">
        <f t="shared" si="22"/>
        <v>0</v>
      </c>
    </row>
    <row r="723" spans="1:10" ht="30" customHeight="1">
      <c r="A723" s="50"/>
      <c r="B723" s="52"/>
      <c r="C723" s="54"/>
      <c r="D723" s="7" t="s">
        <v>191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4">
        <f t="shared" si="22"/>
        <v>0</v>
      </c>
    </row>
    <row r="724" spans="1:10" ht="30" customHeight="1">
      <c r="A724" s="50"/>
      <c r="B724" s="53"/>
      <c r="C724" s="54"/>
      <c r="D724" s="7" t="s">
        <v>192</v>
      </c>
      <c r="E724" s="9">
        <v>15</v>
      </c>
      <c r="F724" s="9">
        <v>15</v>
      </c>
      <c r="G724" s="9">
        <v>16</v>
      </c>
      <c r="H724" s="9">
        <v>17</v>
      </c>
      <c r="I724" s="9">
        <v>17</v>
      </c>
      <c r="J724" s="4">
        <f t="shared" si="22"/>
        <v>80</v>
      </c>
    </row>
    <row r="725" spans="1:10" ht="30" customHeight="1">
      <c r="A725" s="50">
        <v>6</v>
      </c>
      <c r="B725" s="51" t="s">
        <v>17</v>
      </c>
      <c r="C725" s="54" t="s">
        <v>312</v>
      </c>
      <c r="D725" s="7" t="s">
        <v>188</v>
      </c>
      <c r="E725" s="8">
        <f>SUM(E726:E729)</f>
        <v>40</v>
      </c>
      <c r="F725" s="8">
        <f>SUM(F726:F729)</f>
        <v>0</v>
      </c>
      <c r="G725" s="8">
        <f>SUM(G726:G729)</f>
        <v>40</v>
      </c>
      <c r="H725" s="8">
        <f>SUM(H726:H729)</f>
        <v>0</v>
      </c>
      <c r="I725" s="8">
        <f>SUM(I726:I729)</f>
        <v>50</v>
      </c>
      <c r="J725" s="4">
        <f t="shared" si="22"/>
        <v>130</v>
      </c>
    </row>
    <row r="726" spans="1:10" ht="30" customHeight="1">
      <c r="A726" s="50"/>
      <c r="B726" s="52"/>
      <c r="C726" s="54"/>
      <c r="D726" s="7" t="s">
        <v>189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4">
        <f t="shared" si="22"/>
        <v>0</v>
      </c>
    </row>
    <row r="727" spans="1:10" ht="30" customHeight="1">
      <c r="A727" s="50"/>
      <c r="B727" s="52"/>
      <c r="C727" s="54"/>
      <c r="D727" s="7" t="s">
        <v>190</v>
      </c>
      <c r="E727" s="9">
        <v>40</v>
      </c>
      <c r="F727" s="9">
        <v>0</v>
      </c>
      <c r="G727" s="9">
        <v>40</v>
      </c>
      <c r="H727" s="9">
        <v>0</v>
      </c>
      <c r="I727" s="9">
        <v>50</v>
      </c>
      <c r="J727" s="4">
        <f t="shared" si="22"/>
        <v>130</v>
      </c>
    </row>
    <row r="728" spans="1:10" ht="30" customHeight="1">
      <c r="A728" s="50"/>
      <c r="B728" s="52"/>
      <c r="C728" s="54"/>
      <c r="D728" s="7" t="s">
        <v>191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4">
        <f t="shared" si="22"/>
        <v>0</v>
      </c>
    </row>
    <row r="729" spans="1:10" ht="30" customHeight="1">
      <c r="A729" s="50"/>
      <c r="B729" s="53"/>
      <c r="C729" s="54"/>
      <c r="D729" s="7" t="s">
        <v>192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4">
        <f t="shared" si="22"/>
        <v>0</v>
      </c>
    </row>
    <row r="730" spans="1:10" ht="30" customHeight="1">
      <c r="A730" s="50">
        <v>7</v>
      </c>
      <c r="B730" s="51" t="s">
        <v>267</v>
      </c>
      <c r="C730" s="54" t="s">
        <v>313</v>
      </c>
      <c r="D730" s="7" t="s">
        <v>188</v>
      </c>
      <c r="E730" s="8">
        <f>SUM(E731:E734)</f>
        <v>10</v>
      </c>
      <c r="F730" s="8">
        <f>SUM(F731:F734)</f>
        <v>14</v>
      </c>
      <c r="G730" s="8">
        <f>SUM(G731:G734)</f>
        <v>16</v>
      </c>
      <c r="H730" s="8">
        <f>SUM(H731:H734)</f>
        <v>18</v>
      </c>
      <c r="I730" s="8">
        <f>SUM(I731:I734)</f>
        <v>20</v>
      </c>
      <c r="J730" s="4">
        <f t="shared" si="22"/>
        <v>78</v>
      </c>
    </row>
    <row r="731" spans="1:10" ht="30" customHeight="1">
      <c r="A731" s="50"/>
      <c r="B731" s="52"/>
      <c r="C731" s="54"/>
      <c r="D731" s="7" t="s">
        <v>189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4">
        <f t="shared" si="22"/>
        <v>0</v>
      </c>
    </row>
    <row r="732" spans="1:10" ht="30" customHeight="1">
      <c r="A732" s="50"/>
      <c r="B732" s="52"/>
      <c r="C732" s="54"/>
      <c r="D732" s="7" t="s">
        <v>190</v>
      </c>
      <c r="E732" s="9">
        <v>10</v>
      </c>
      <c r="F732" s="9">
        <v>14</v>
      </c>
      <c r="G732" s="9">
        <v>16</v>
      </c>
      <c r="H732" s="9">
        <v>18</v>
      </c>
      <c r="I732" s="9">
        <v>20</v>
      </c>
      <c r="J732" s="4">
        <f t="shared" si="22"/>
        <v>78</v>
      </c>
    </row>
    <row r="733" spans="1:10" ht="30" customHeight="1">
      <c r="A733" s="50"/>
      <c r="B733" s="52"/>
      <c r="C733" s="54"/>
      <c r="D733" s="7" t="s">
        <v>191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4">
        <f t="shared" si="22"/>
        <v>0</v>
      </c>
    </row>
    <row r="734" spans="1:10" ht="30" customHeight="1">
      <c r="A734" s="50"/>
      <c r="B734" s="53"/>
      <c r="C734" s="54"/>
      <c r="D734" s="7" t="s">
        <v>192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4">
        <f t="shared" si="22"/>
        <v>0</v>
      </c>
    </row>
    <row r="735" spans="1:10" ht="30" customHeight="1">
      <c r="A735" s="50">
        <v>8</v>
      </c>
      <c r="B735" s="51" t="s">
        <v>268</v>
      </c>
      <c r="C735" s="54" t="s">
        <v>153</v>
      </c>
      <c r="D735" s="7" t="s">
        <v>188</v>
      </c>
      <c r="E735" s="8">
        <f>SUM(E736:E739)</f>
        <v>9</v>
      </c>
      <c r="F735" s="8">
        <f>SUM(F736:F739)</f>
        <v>11</v>
      </c>
      <c r="G735" s="8">
        <f>SUM(G736:G739)</f>
        <v>13</v>
      </c>
      <c r="H735" s="8">
        <f>SUM(H736:H739)</f>
        <v>15</v>
      </c>
      <c r="I735" s="8">
        <f>SUM(I736:I739)</f>
        <v>17</v>
      </c>
      <c r="J735" s="4">
        <f t="shared" si="22"/>
        <v>65</v>
      </c>
    </row>
    <row r="736" spans="1:10" ht="30" customHeight="1">
      <c r="A736" s="50"/>
      <c r="B736" s="52"/>
      <c r="C736" s="54"/>
      <c r="D736" s="7" t="s">
        <v>189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4">
        <f t="shared" si="22"/>
        <v>0</v>
      </c>
    </row>
    <row r="737" spans="1:10" ht="30" customHeight="1">
      <c r="A737" s="50"/>
      <c r="B737" s="52"/>
      <c r="C737" s="54"/>
      <c r="D737" s="7" t="s">
        <v>190</v>
      </c>
      <c r="E737" s="9">
        <v>8</v>
      </c>
      <c r="F737" s="9">
        <v>9</v>
      </c>
      <c r="G737" s="9">
        <v>10</v>
      </c>
      <c r="H737" s="9">
        <v>11</v>
      </c>
      <c r="I737" s="9">
        <v>12</v>
      </c>
      <c r="J737" s="4">
        <f t="shared" si="22"/>
        <v>50</v>
      </c>
    </row>
    <row r="738" spans="1:10" ht="30" customHeight="1">
      <c r="A738" s="50"/>
      <c r="B738" s="52"/>
      <c r="C738" s="54"/>
      <c r="D738" s="7" t="s">
        <v>191</v>
      </c>
      <c r="E738" s="9">
        <v>1</v>
      </c>
      <c r="F738" s="9">
        <v>2</v>
      </c>
      <c r="G738" s="9">
        <v>3</v>
      </c>
      <c r="H738" s="9">
        <v>4</v>
      </c>
      <c r="I738" s="9">
        <v>5</v>
      </c>
      <c r="J738" s="4">
        <f t="shared" si="22"/>
        <v>15</v>
      </c>
    </row>
    <row r="739" spans="1:10" ht="30" customHeight="1">
      <c r="A739" s="50"/>
      <c r="B739" s="53"/>
      <c r="C739" s="54"/>
      <c r="D739" s="7" t="s">
        <v>192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4">
        <f t="shared" si="22"/>
        <v>0</v>
      </c>
    </row>
    <row r="740" spans="1:10" ht="30" customHeight="1">
      <c r="A740" s="50">
        <v>9</v>
      </c>
      <c r="B740" s="51" t="s">
        <v>282</v>
      </c>
      <c r="C740" s="54" t="s">
        <v>154</v>
      </c>
      <c r="D740" s="7" t="s">
        <v>188</v>
      </c>
      <c r="E740" s="8">
        <f>SUM(E741:E744)</f>
        <v>10</v>
      </c>
      <c r="F740" s="8">
        <f>SUM(F741:F744)</f>
        <v>11</v>
      </c>
      <c r="G740" s="8">
        <f>SUM(G741:G744)</f>
        <v>12</v>
      </c>
      <c r="H740" s="8">
        <f>SUM(H741:H744)</f>
        <v>13</v>
      </c>
      <c r="I740" s="8">
        <f>SUM(I741:I744)</f>
        <v>14</v>
      </c>
      <c r="J740" s="4">
        <f t="shared" si="22"/>
        <v>60</v>
      </c>
    </row>
    <row r="741" spans="1:10" ht="30" customHeight="1">
      <c r="A741" s="50"/>
      <c r="B741" s="52"/>
      <c r="C741" s="54"/>
      <c r="D741" s="7" t="s">
        <v>189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4">
        <f t="shared" si="22"/>
        <v>0</v>
      </c>
    </row>
    <row r="742" spans="1:10" ht="30" customHeight="1">
      <c r="A742" s="50"/>
      <c r="B742" s="52"/>
      <c r="C742" s="54"/>
      <c r="D742" s="7" t="s">
        <v>190</v>
      </c>
      <c r="E742" s="9">
        <v>10</v>
      </c>
      <c r="F742" s="9">
        <v>11</v>
      </c>
      <c r="G742" s="9">
        <v>12</v>
      </c>
      <c r="H742" s="9">
        <v>13</v>
      </c>
      <c r="I742" s="9">
        <v>14</v>
      </c>
      <c r="J742" s="4">
        <f t="shared" si="22"/>
        <v>60</v>
      </c>
    </row>
    <row r="743" spans="1:10" ht="30" customHeight="1">
      <c r="A743" s="50"/>
      <c r="B743" s="52"/>
      <c r="C743" s="54"/>
      <c r="D743" s="7" t="s">
        <v>191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4">
        <f t="shared" si="22"/>
        <v>0</v>
      </c>
    </row>
    <row r="744" spans="1:10" ht="30" customHeight="1">
      <c r="A744" s="50"/>
      <c r="B744" s="53"/>
      <c r="C744" s="54"/>
      <c r="D744" s="7" t="s">
        <v>192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4">
        <f t="shared" si="22"/>
        <v>0</v>
      </c>
    </row>
    <row r="745" spans="1:10" ht="30" customHeight="1">
      <c r="A745" s="50">
        <v>10</v>
      </c>
      <c r="B745" s="51" t="s">
        <v>341</v>
      </c>
      <c r="C745" s="54" t="s">
        <v>155</v>
      </c>
      <c r="D745" s="7" t="s">
        <v>188</v>
      </c>
      <c r="E745" s="8">
        <f>SUM(E746:E749)</f>
        <v>1</v>
      </c>
      <c r="F745" s="8">
        <f>SUM(F746:F749)</f>
        <v>2</v>
      </c>
      <c r="G745" s="8">
        <f>SUM(G746:G749)</f>
        <v>3</v>
      </c>
      <c r="H745" s="8">
        <f>SUM(H746:H749)</f>
        <v>4</v>
      </c>
      <c r="I745" s="8">
        <f>SUM(I746:I749)</f>
        <v>5</v>
      </c>
      <c r="J745" s="4">
        <f t="shared" si="22"/>
        <v>15</v>
      </c>
    </row>
    <row r="746" spans="1:10" ht="30" customHeight="1">
      <c r="A746" s="50"/>
      <c r="B746" s="52"/>
      <c r="C746" s="54"/>
      <c r="D746" s="7" t="s">
        <v>189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4">
        <f t="shared" si="22"/>
        <v>0</v>
      </c>
    </row>
    <row r="747" spans="1:10" ht="30" customHeight="1">
      <c r="A747" s="50"/>
      <c r="B747" s="52"/>
      <c r="C747" s="54"/>
      <c r="D747" s="7" t="s">
        <v>190</v>
      </c>
      <c r="E747" s="9">
        <v>1</v>
      </c>
      <c r="F747" s="9">
        <v>2</v>
      </c>
      <c r="G747" s="9">
        <v>3</v>
      </c>
      <c r="H747" s="9">
        <v>4</v>
      </c>
      <c r="I747" s="9">
        <v>4</v>
      </c>
      <c r="J747" s="4">
        <f t="shared" si="22"/>
        <v>14</v>
      </c>
    </row>
    <row r="748" spans="1:10" ht="30" customHeight="1">
      <c r="A748" s="50"/>
      <c r="B748" s="52"/>
      <c r="C748" s="54"/>
      <c r="D748" s="7" t="s">
        <v>191</v>
      </c>
      <c r="E748" s="9">
        <v>0</v>
      </c>
      <c r="F748" s="9">
        <v>0</v>
      </c>
      <c r="G748" s="9">
        <v>0</v>
      </c>
      <c r="H748" s="9">
        <v>0</v>
      </c>
      <c r="I748" s="9">
        <v>1</v>
      </c>
      <c r="J748" s="4">
        <f t="shared" si="22"/>
        <v>1</v>
      </c>
    </row>
    <row r="749" spans="1:10" ht="30" customHeight="1">
      <c r="A749" s="50"/>
      <c r="B749" s="53"/>
      <c r="C749" s="54"/>
      <c r="D749" s="7" t="s">
        <v>192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4">
        <f t="shared" si="22"/>
        <v>0</v>
      </c>
    </row>
    <row r="750" spans="1:10" ht="27" customHeight="1">
      <c r="A750" s="76">
        <v>11</v>
      </c>
      <c r="B750" s="51" t="s">
        <v>87</v>
      </c>
      <c r="C750" s="65" t="s">
        <v>155</v>
      </c>
      <c r="D750" s="7" t="s">
        <v>188</v>
      </c>
      <c r="E750" s="8">
        <f>SUM(E751:E754)</f>
        <v>3</v>
      </c>
      <c r="F750" s="8">
        <f>SUM(F751:F754)</f>
        <v>0</v>
      </c>
      <c r="G750" s="8">
        <f>SUM(G751:G754)</f>
        <v>5</v>
      </c>
      <c r="H750" s="8">
        <f>SUM(H751:H754)</f>
        <v>0</v>
      </c>
      <c r="I750" s="8">
        <f>SUM(I751:I754)</f>
        <v>7</v>
      </c>
      <c r="J750" s="4">
        <f t="shared" si="22"/>
        <v>15</v>
      </c>
    </row>
    <row r="751" spans="1:10" ht="27" customHeight="1">
      <c r="A751" s="86"/>
      <c r="B751" s="86"/>
      <c r="C751" s="84"/>
      <c r="D751" s="7" t="s">
        <v>189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4">
        <f t="shared" si="22"/>
        <v>0</v>
      </c>
    </row>
    <row r="752" spans="1:10" ht="27" customHeight="1">
      <c r="A752" s="86"/>
      <c r="B752" s="86"/>
      <c r="C752" s="84"/>
      <c r="D752" s="7" t="s">
        <v>190</v>
      </c>
      <c r="E752" s="9">
        <v>3</v>
      </c>
      <c r="F752" s="9">
        <v>0</v>
      </c>
      <c r="G752" s="9">
        <v>5</v>
      </c>
      <c r="H752" s="9">
        <v>0</v>
      </c>
      <c r="I752" s="9">
        <v>7</v>
      </c>
      <c r="J752" s="4">
        <f t="shared" si="22"/>
        <v>15</v>
      </c>
    </row>
    <row r="753" spans="1:10" ht="27" customHeight="1">
      <c r="A753" s="86"/>
      <c r="B753" s="86"/>
      <c r="C753" s="84"/>
      <c r="D753" s="7" t="s">
        <v>191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4">
        <f t="shared" si="22"/>
        <v>0</v>
      </c>
    </row>
    <row r="754" spans="1:10" ht="27" customHeight="1">
      <c r="A754" s="87"/>
      <c r="B754" s="87"/>
      <c r="C754" s="85"/>
      <c r="D754" s="7" t="s">
        <v>192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4">
        <f t="shared" si="22"/>
        <v>0</v>
      </c>
    </row>
    <row r="755" spans="1:10" ht="27" customHeight="1">
      <c r="A755" s="58" t="s">
        <v>413</v>
      </c>
      <c r="B755" s="59"/>
      <c r="C755" s="59"/>
      <c r="D755" s="60"/>
      <c r="E755" s="8">
        <v>404</v>
      </c>
      <c r="F755" s="8">
        <v>400</v>
      </c>
      <c r="G755" s="8">
        <v>516</v>
      </c>
      <c r="H755" s="8">
        <v>484</v>
      </c>
      <c r="I755" s="8">
        <f>I750+I745+I740+I735+I730+I725+I720+I715+I710+I705+I700</f>
        <v>553.5</v>
      </c>
      <c r="J755" s="4">
        <f t="shared" si="22"/>
        <v>2357.5</v>
      </c>
    </row>
    <row r="756" spans="1:11" ht="25.5" customHeight="1">
      <c r="A756" s="25"/>
      <c r="B756" s="26"/>
      <c r="C756" s="26"/>
      <c r="D756" s="27" t="s">
        <v>189</v>
      </c>
      <c r="E756" s="28">
        <f>E701+E706+E711+E716+E721+E726+E731+E736+E741+E746+E751</f>
        <v>0</v>
      </c>
      <c r="F756" s="28">
        <f>F701+F706+F711+F716+F721+F726+F731+F736+F741+F746+F751</f>
        <v>0</v>
      </c>
      <c r="G756" s="28">
        <f>G701+G706+G711+G716+G721+G726+G731+G736+G741+G746+G751</f>
        <v>0</v>
      </c>
      <c r="H756" s="28">
        <f>H701+H706+H711+H716+H721+H726+H731+H736+H741+H746+H751</f>
        <v>0</v>
      </c>
      <c r="I756" s="28">
        <f>I701+I706+I711+I716+I721+I726+I731+I736+I741+I746+I751</f>
        <v>0</v>
      </c>
      <c r="J756" s="4">
        <f t="shared" si="22"/>
        <v>0</v>
      </c>
      <c r="K756" s="14"/>
    </row>
    <row r="757" spans="1:11" ht="25.5" customHeight="1">
      <c r="A757" s="29"/>
      <c r="B757" s="30"/>
      <c r="C757" s="30"/>
      <c r="D757" s="31" t="s">
        <v>190</v>
      </c>
      <c r="E757" s="28">
        <f aca="true" t="shared" si="23" ref="E757:I759">E702+E707+E712+E717+E722+E727+E732+E737+E742+E747+E752</f>
        <v>308</v>
      </c>
      <c r="F757" s="28">
        <f t="shared" si="23"/>
        <v>298</v>
      </c>
      <c r="G757" s="28">
        <f t="shared" si="23"/>
        <v>399</v>
      </c>
      <c r="H757" s="28">
        <f t="shared" si="23"/>
        <v>361</v>
      </c>
      <c r="I757" s="28">
        <f t="shared" si="23"/>
        <v>423.5</v>
      </c>
      <c r="J757" s="4">
        <f t="shared" si="22"/>
        <v>1789.5</v>
      </c>
      <c r="K757" s="14"/>
    </row>
    <row r="758" spans="1:11" ht="25.5" customHeight="1">
      <c r="A758" s="29"/>
      <c r="B758" s="30"/>
      <c r="C758" s="30"/>
      <c r="D758" s="31" t="s">
        <v>191</v>
      </c>
      <c r="E758" s="28">
        <f t="shared" si="23"/>
        <v>51</v>
      </c>
      <c r="F758" s="28">
        <f t="shared" si="23"/>
        <v>52</v>
      </c>
      <c r="G758" s="28">
        <f t="shared" si="23"/>
        <v>63</v>
      </c>
      <c r="H758" s="28">
        <f t="shared" si="23"/>
        <v>66</v>
      </c>
      <c r="I758" s="28">
        <f t="shared" si="23"/>
        <v>71</v>
      </c>
      <c r="J758" s="4">
        <f t="shared" si="22"/>
        <v>303</v>
      </c>
      <c r="K758" s="14"/>
    </row>
    <row r="759" spans="1:11" ht="25.5" customHeight="1">
      <c r="A759" s="29"/>
      <c r="B759" s="30"/>
      <c r="C759" s="30"/>
      <c r="D759" s="31" t="s">
        <v>192</v>
      </c>
      <c r="E759" s="28">
        <f t="shared" si="23"/>
        <v>45</v>
      </c>
      <c r="F759" s="28">
        <f t="shared" si="23"/>
        <v>50</v>
      </c>
      <c r="G759" s="28">
        <f t="shared" si="23"/>
        <v>54</v>
      </c>
      <c r="H759" s="28">
        <f t="shared" si="23"/>
        <v>57</v>
      </c>
      <c r="I759" s="28">
        <f t="shared" si="23"/>
        <v>59</v>
      </c>
      <c r="J759" s="4">
        <f t="shared" si="22"/>
        <v>265</v>
      </c>
      <c r="K759" s="14"/>
    </row>
    <row r="760" spans="1:10" ht="27" customHeight="1">
      <c r="A760" s="55" t="s">
        <v>33</v>
      </c>
      <c r="B760" s="72"/>
      <c r="C760" s="72"/>
      <c r="D760" s="72"/>
      <c r="E760" s="72"/>
      <c r="F760" s="72"/>
      <c r="G760" s="72"/>
      <c r="H760" s="72"/>
      <c r="I760" s="72"/>
      <c r="J760" s="73"/>
    </row>
    <row r="761" spans="1:11" ht="27" customHeight="1">
      <c r="A761" s="50">
        <v>1</v>
      </c>
      <c r="B761" s="51" t="s">
        <v>269</v>
      </c>
      <c r="C761" s="54" t="s">
        <v>451</v>
      </c>
      <c r="D761" s="7" t="s">
        <v>188</v>
      </c>
      <c r="E761" s="8">
        <v>31</v>
      </c>
      <c r="F761" s="8">
        <v>40</v>
      </c>
      <c r="G761" s="8">
        <v>45</v>
      </c>
      <c r="H761" s="8">
        <v>50</v>
      </c>
      <c r="I761" s="8">
        <v>55</v>
      </c>
      <c r="J761" s="4">
        <f t="shared" si="22"/>
        <v>221</v>
      </c>
      <c r="K761" s="14"/>
    </row>
    <row r="762" spans="1:11" ht="27" customHeight="1">
      <c r="A762" s="50"/>
      <c r="B762" s="52"/>
      <c r="C762" s="54"/>
      <c r="D762" s="7" t="s">
        <v>189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4">
        <f t="shared" si="22"/>
        <v>0</v>
      </c>
      <c r="K762" s="14"/>
    </row>
    <row r="763" spans="1:10" ht="27" customHeight="1">
      <c r="A763" s="50"/>
      <c r="B763" s="52"/>
      <c r="C763" s="54"/>
      <c r="D763" s="7" t="s">
        <v>190</v>
      </c>
      <c r="E763" s="9">
        <v>31</v>
      </c>
      <c r="F763" s="9">
        <v>40</v>
      </c>
      <c r="G763" s="9">
        <v>45</v>
      </c>
      <c r="H763" s="9">
        <v>50</v>
      </c>
      <c r="I763" s="9">
        <v>55</v>
      </c>
      <c r="J763" s="4">
        <f t="shared" si="22"/>
        <v>221</v>
      </c>
    </row>
    <row r="764" spans="1:11" ht="27" customHeight="1">
      <c r="A764" s="50"/>
      <c r="B764" s="52"/>
      <c r="C764" s="54"/>
      <c r="D764" s="7" t="s">
        <v>191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4">
        <f aca="true" t="shared" si="24" ref="J764:J827">SUM(E764:I764)</f>
        <v>0</v>
      </c>
      <c r="K764" s="14"/>
    </row>
    <row r="765" spans="1:10" ht="27" customHeight="1">
      <c r="A765" s="50"/>
      <c r="B765" s="53"/>
      <c r="C765" s="54"/>
      <c r="D765" s="7" t="s">
        <v>192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4">
        <f t="shared" si="24"/>
        <v>0</v>
      </c>
    </row>
    <row r="766" spans="1:10" ht="27" customHeight="1">
      <c r="A766" s="50">
        <v>2</v>
      </c>
      <c r="B766" s="51" t="s">
        <v>88</v>
      </c>
      <c r="C766" s="54" t="s">
        <v>34</v>
      </c>
      <c r="D766" s="7" t="s">
        <v>188</v>
      </c>
      <c r="E766" s="8">
        <v>0</v>
      </c>
      <c r="F766" s="8">
        <v>0</v>
      </c>
      <c r="G766" s="8">
        <v>19</v>
      </c>
      <c r="H766" s="8">
        <v>0</v>
      </c>
      <c r="I766" s="8">
        <v>0</v>
      </c>
      <c r="J766" s="4">
        <f t="shared" si="24"/>
        <v>19</v>
      </c>
    </row>
    <row r="767" spans="1:10" ht="27" customHeight="1">
      <c r="A767" s="50"/>
      <c r="B767" s="52"/>
      <c r="C767" s="54"/>
      <c r="D767" s="7" t="s">
        <v>189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4">
        <f t="shared" si="24"/>
        <v>0</v>
      </c>
    </row>
    <row r="768" spans="1:10" ht="27" customHeight="1">
      <c r="A768" s="50"/>
      <c r="B768" s="52"/>
      <c r="C768" s="54"/>
      <c r="D768" s="7" t="s">
        <v>190</v>
      </c>
      <c r="E768" s="9">
        <v>0</v>
      </c>
      <c r="F768" s="9">
        <v>0</v>
      </c>
      <c r="G768" s="9">
        <v>10</v>
      </c>
      <c r="H768" s="9">
        <v>0</v>
      </c>
      <c r="I768" s="9">
        <v>0</v>
      </c>
      <c r="J768" s="4">
        <f t="shared" si="24"/>
        <v>10</v>
      </c>
    </row>
    <row r="769" spans="1:10" ht="27" customHeight="1">
      <c r="A769" s="50"/>
      <c r="B769" s="52"/>
      <c r="C769" s="54"/>
      <c r="D769" s="7" t="s">
        <v>191</v>
      </c>
      <c r="E769" s="9">
        <v>0</v>
      </c>
      <c r="F769" s="9">
        <v>0</v>
      </c>
      <c r="G769" s="9">
        <v>6</v>
      </c>
      <c r="H769" s="9">
        <v>0</v>
      </c>
      <c r="I769" s="9">
        <v>0</v>
      </c>
      <c r="J769" s="4">
        <f t="shared" si="24"/>
        <v>6</v>
      </c>
    </row>
    <row r="770" spans="1:10" ht="27" customHeight="1">
      <c r="A770" s="50"/>
      <c r="B770" s="53"/>
      <c r="C770" s="54"/>
      <c r="D770" s="7" t="s">
        <v>192</v>
      </c>
      <c r="E770" s="9">
        <v>0</v>
      </c>
      <c r="F770" s="9">
        <v>0</v>
      </c>
      <c r="G770" s="9">
        <v>3</v>
      </c>
      <c r="H770" s="9">
        <v>0</v>
      </c>
      <c r="I770" s="9">
        <v>0</v>
      </c>
      <c r="J770" s="4">
        <f t="shared" si="24"/>
        <v>3</v>
      </c>
    </row>
    <row r="771" spans="1:10" ht="30" customHeight="1">
      <c r="A771" s="50">
        <v>3</v>
      </c>
      <c r="B771" s="51" t="s">
        <v>270</v>
      </c>
      <c r="C771" s="54" t="s">
        <v>283</v>
      </c>
      <c r="D771" s="7" t="s">
        <v>188</v>
      </c>
      <c r="E771" s="8">
        <v>9</v>
      </c>
      <c r="F771" s="8">
        <v>10</v>
      </c>
      <c r="G771" s="8">
        <v>12</v>
      </c>
      <c r="H771" s="8">
        <v>12</v>
      </c>
      <c r="I771" s="8">
        <v>12</v>
      </c>
      <c r="J771" s="4">
        <f t="shared" si="24"/>
        <v>55</v>
      </c>
    </row>
    <row r="772" spans="1:10" ht="30" customHeight="1">
      <c r="A772" s="50"/>
      <c r="B772" s="52"/>
      <c r="C772" s="54"/>
      <c r="D772" s="7" t="s">
        <v>189</v>
      </c>
      <c r="E772" s="9">
        <v>0</v>
      </c>
      <c r="F772" s="9">
        <v>0</v>
      </c>
      <c r="G772" s="9">
        <v>0</v>
      </c>
      <c r="H772" s="9">
        <v>0</v>
      </c>
      <c r="I772" s="9">
        <v>0</v>
      </c>
      <c r="J772" s="4">
        <f t="shared" si="24"/>
        <v>0</v>
      </c>
    </row>
    <row r="773" spans="1:10" ht="30" customHeight="1">
      <c r="A773" s="50"/>
      <c r="B773" s="52"/>
      <c r="C773" s="54"/>
      <c r="D773" s="7" t="s">
        <v>190</v>
      </c>
      <c r="E773" s="9">
        <v>4</v>
      </c>
      <c r="F773" s="9">
        <v>4</v>
      </c>
      <c r="G773" s="9">
        <v>5</v>
      </c>
      <c r="H773" s="9">
        <v>5</v>
      </c>
      <c r="I773" s="9">
        <v>5</v>
      </c>
      <c r="J773" s="4">
        <f t="shared" si="24"/>
        <v>23</v>
      </c>
    </row>
    <row r="774" spans="1:10" ht="30" customHeight="1">
      <c r="A774" s="50"/>
      <c r="B774" s="52"/>
      <c r="C774" s="54"/>
      <c r="D774" s="7" t="s">
        <v>191</v>
      </c>
      <c r="E774" s="9">
        <v>3</v>
      </c>
      <c r="F774" s="9">
        <v>4</v>
      </c>
      <c r="G774" s="9">
        <v>5</v>
      </c>
      <c r="H774" s="9">
        <v>5</v>
      </c>
      <c r="I774" s="9">
        <v>5</v>
      </c>
      <c r="J774" s="4">
        <f t="shared" si="24"/>
        <v>22</v>
      </c>
    </row>
    <row r="775" spans="1:10" ht="30" customHeight="1">
      <c r="A775" s="50"/>
      <c r="B775" s="53"/>
      <c r="C775" s="54"/>
      <c r="D775" s="7" t="s">
        <v>192</v>
      </c>
      <c r="E775" s="9">
        <v>2</v>
      </c>
      <c r="F775" s="9">
        <v>2</v>
      </c>
      <c r="G775" s="9">
        <v>2</v>
      </c>
      <c r="H775" s="9">
        <v>2</v>
      </c>
      <c r="I775" s="9">
        <v>2</v>
      </c>
      <c r="J775" s="4">
        <f t="shared" si="24"/>
        <v>10</v>
      </c>
    </row>
    <row r="776" spans="1:10" ht="30" customHeight="1">
      <c r="A776" s="50">
        <v>4</v>
      </c>
      <c r="B776" s="51" t="s">
        <v>35</v>
      </c>
      <c r="C776" s="54" t="s">
        <v>342</v>
      </c>
      <c r="D776" s="7" t="s">
        <v>188</v>
      </c>
      <c r="E776" s="8">
        <v>7</v>
      </c>
      <c r="F776" s="8">
        <v>8</v>
      </c>
      <c r="G776" s="8">
        <v>8</v>
      </c>
      <c r="H776" s="8">
        <v>8</v>
      </c>
      <c r="I776" s="8">
        <v>8</v>
      </c>
      <c r="J776" s="4">
        <f t="shared" si="24"/>
        <v>39</v>
      </c>
    </row>
    <row r="777" spans="1:10" ht="30" customHeight="1">
      <c r="A777" s="50"/>
      <c r="B777" s="52"/>
      <c r="C777" s="54"/>
      <c r="D777" s="7" t="s">
        <v>189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4">
        <f t="shared" si="24"/>
        <v>0</v>
      </c>
    </row>
    <row r="778" spans="1:10" ht="30" customHeight="1">
      <c r="A778" s="50"/>
      <c r="B778" s="52"/>
      <c r="C778" s="54"/>
      <c r="D778" s="7" t="s">
        <v>190</v>
      </c>
      <c r="E778" s="9">
        <v>4</v>
      </c>
      <c r="F778" s="9">
        <v>4</v>
      </c>
      <c r="G778" s="9">
        <v>4</v>
      </c>
      <c r="H778" s="9">
        <v>4</v>
      </c>
      <c r="I778" s="9">
        <v>4</v>
      </c>
      <c r="J778" s="4">
        <f t="shared" si="24"/>
        <v>20</v>
      </c>
    </row>
    <row r="779" spans="1:10" ht="30" customHeight="1">
      <c r="A779" s="50"/>
      <c r="B779" s="52"/>
      <c r="C779" s="54"/>
      <c r="D779" s="7" t="s">
        <v>191</v>
      </c>
      <c r="E779" s="9">
        <v>2</v>
      </c>
      <c r="F779" s="9">
        <v>3</v>
      </c>
      <c r="G779" s="9">
        <v>3</v>
      </c>
      <c r="H779" s="9">
        <v>3</v>
      </c>
      <c r="I779" s="9">
        <v>3</v>
      </c>
      <c r="J779" s="4">
        <f t="shared" si="24"/>
        <v>14</v>
      </c>
    </row>
    <row r="780" spans="1:10" ht="30" customHeight="1">
      <c r="A780" s="50"/>
      <c r="B780" s="53"/>
      <c r="C780" s="54"/>
      <c r="D780" s="7" t="s">
        <v>192</v>
      </c>
      <c r="E780" s="9">
        <v>1</v>
      </c>
      <c r="F780" s="9">
        <v>1</v>
      </c>
      <c r="G780" s="9">
        <v>1</v>
      </c>
      <c r="H780" s="9">
        <v>1</v>
      </c>
      <c r="I780" s="9">
        <v>1</v>
      </c>
      <c r="J780" s="4">
        <f t="shared" si="24"/>
        <v>5</v>
      </c>
    </row>
    <row r="781" spans="1:10" ht="30" customHeight="1">
      <c r="A781" s="50">
        <v>5</v>
      </c>
      <c r="B781" s="51" t="s">
        <v>271</v>
      </c>
      <c r="C781" s="54" t="s">
        <v>452</v>
      </c>
      <c r="D781" s="7" t="s">
        <v>188</v>
      </c>
      <c r="E781" s="8">
        <v>0</v>
      </c>
      <c r="F781" s="8">
        <v>0</v>
      </c>
      <c r="G781" s="8">
        <v>0</v>
      </c>
      <c r="H781" s="8">
        <v>0</v>
      </c>
      <c r="I781" s="8">
        <v>0</v>
      </c>
      <c r="J781" s="4">
        <f t="shared" si="24"/>
        <v>0</v>
      </c>
    </row>
    <row r="782" spans="1:10" ht="30" customHeight="1">
      <c r="A782" s="50"/>
      <c r="B782" s="52"/>
      <c r="C782" s="54"/>
      <c r="D782" s="7" t="s">
        <v>189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4">
        <f t="shared" si="24"/>
        <v>0</v>
      </c>
    </row>
    <row r="783" spans="1:10" ht="30" customHeight="1">
      <c r="A783" s="50"/>
      <c r="B783" s="52"/>
      <c r="C783" s="54"/>
      <c r="D783" s="7" t="s">
        <v>190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4">
        <f t="shared" si="24"/>
        <v>0</v>
      </c>
    </row>
    <row r="784" spans="1:10" ht="30" customHeight="1">
      <c r="A784" s="50"/>
      <c r="B784" s="52"/>
      <c r="C784" s="54"/>
      <c r="D784" s="7" t="s">
        <v>191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4">
        <f t="shared" si="24"/>
        <v>0</v>
      </c>
    </row>
    <row r="785" spans="1:10" ht="30" customHeight="1">
      <c r="A785" s="50"/>
      <c r="B785" s="53"/>
      <c r="C785" s="54"/>
      <c r="D785" s="7" t="s">
        <v>192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4">
        <f t="shared" si="24"/>
        <v>0</v>
      </c>
    </row>
    <row r="786" spans="1:10" ht="30" customHeight="1">
      <c r="A786" s="50">
        <v>6</v>
      </c>
      <c r="B786" s="51" t="s">
        <v>272</v>
      </c>
      <c r="C786" s="54" t="s">
        <v>234</v>
      </c>
      <c r="D786" s="7" t="s">
        <v>188</v>
      </c>
      <c r="E786" s="8">
        <v>0</v>
      </c>
      <c r="F786" s="8">
        <v>0</v>
      </c>
      <c r="G786" s="8">
        <v>0</v>
      </c>
      <c r="H786" s="8">
        <v>0</v>
      </c>
      <c r="I786" s="8">
        <v>32</v>
      </c>
      <c r="J786" s="4">
        <f t="shared" si="24"/>
        <v>32</v>
      </c>
    </row>
    <row r="787" spans="1:10" ht="30" customHeight="1">
      <c r="A787" s="50"/>
      <c r="B787" s="52"/>
      <c r="C787" s="54"/>
      <c r="D787" s="7" t="s">
        <v>189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4">
        <f t="shared" si="24"/>
        <v>0</v>
      </c>
    </row>
    <row r="788" spans="1:10" ht="30" customHeight="1">
      <c r="A788" s="50"/>
      <c r="B788" s="52"/>
      <c r="C788" s="54"/>
      <c r="D788" s="7" t="s">
        <v>190</v>
      </c>
      <c r="E788" s="9">
        <v>0</v>
      </c>
      <c r="F788" s="9">
        <v>0</v>
      </c>
      <c r="G788" s="9">
        <v>0</v>
      </c>
      <c r="H788" s="9">
        <v>0</v>
      </c>
      <c r="I788" s="9">
        <v>25</v>
      </c>
      <c r="J788" s="4">
        <f t="shared" si="24"/>
        <v>25</v>
      </c>
    </row>
    <row r="789" spans="1:10" ht="30" customHeight="1">
      <c r="A789" s="50"/>
      <c r="B789" s="52"/>
      <c r="C789" s="54"/>
      <c r="D789" s="7" t="s">
        <v>191</v>
      </c>
      <c r="E789" s="9">
        <v>0</v>
      </c>
      <c r="F789" s="9">
        <v>0</v>
      </c>
      <c r="G789" s="9">
        <v>0</v>
      </c>
      <c r="H789" s="9">
        <v>0</v>
      </c>
      <c r="I789" s="9">
        <v>5</v>
      </c>
      <c r="J789" s="4">
        <f t="shared" si="24"/>
        <v>5</v>
      </c>
    </row>
    <row r="790" spans="1:10" ht="30" customHeight="1">
      <c r="A790" s="50"/>
      <c r="B790" s="53"/>
      <c r="C790" s="54"/>
      <c r="D790" s="7" t="s">
        <v>192</v>
      </c>
      <c r="E790" s="9">
        <v>0</v>
      </c>
      <c r="F790" s="9">
        <v>0</v>
      </c>
      <c r="G790" s="9">
        <v>0</v>
      </c>
      <c r="H790" s="9">
        <v>0</v>
      </c>
      <c r="I790" s="9">
        <v>2</v>
      </c>
      <c r="J790" s="4">
        <f t="shared" si="24"/>
        <v>2</v>
      </c>
    </row>
    <row r="791" spans="1:10" ht="30" customHeight="1">
      <c r="A791" s="50">
        <v>7</v>
      </c>
      <c r="B791" s="51" t="s">
        <v>273</v>
      </c>
      <c r="C791" s="54" t="s">
        <v>155</v>
      </c>
      <c r="D791" s="7" t="s">
        <v>188</v>
      </c>
      <c r="E791" s="8">
        <v>7</v>
      </c>
      <c r="F791" s="8">
        <v>10</v>
      </c>
      <c r="G791" s="8">
        <v>12</v>
      </c>
      <c r="H791" s="8">
        <v>13</v>
      </c>
      <c r="I791" s="8">
        <v>13</v>
      </c>
      <c r="J791" s="4">
        <f t="shared" si="24"/>
        <v>55</v>
      </c>
    </row>
    <row r="792" spans="1:10" ht="30" customHeight="1">
      <c r="A792" s="50"/>
      <c r="B792" s="52"/>
      <c r="C792" s="54"/>
      <c r="D792" s="7" t="s">
        <v>189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4">
        <f t="shared" si="24"/>
        <v>0</v>
      </c>
    </row>
    <row r="793" spans="1:10" ht="30" customHeight="1">
      <c r="A793" s="50"/>
      <c r="B793" s="52"/>
      <c r="C793" s="54"/>
      <c r="D793" s="7" t="s">
        <v>190</v>
      </c>
      <c r="E793" s="9">
        <v>7</v>
      </c>
      <c r="F793" s="9">
        <v>10</v>
      </c>
      <c r="G793" s="9">
        <v>12</v>
      </c>
      <c r="H793" s="9">
        <v>13</v>
      </c>
      <c r="I793" s="9">
        <v>13</v>
      </c>
      <c r="J793" s="4">
        <f t="shared" si="24"/>
        <v>55</v>
      </c>
    </row>
    <row r="794" spans="1:10" ht="30" customHeight="1">
      <c r="A794" s="50"/>
      <c r="B794" s="52"/>
      <c r="C794" s="54"/>
      <c r="D794" s="7" t="s">
        <v>191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4">
        <f t="shared" si="24"/>
        <v>0</v>
      </c>
    </row>
    <row r="795" spans="1:10" ht="30" customHeight="1">
      <c r="A795" s="50"/>
      <c r="B795" s="53"/>
      <c r="C795" s="54"/>
      <c r="D795" s="7" t="s">
        <v>192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4">
        <f t="shared" si="24"/>
        <v>0</v>
      </c>
    </row>
    <row r="796" spans="1:10" ht="30" customHeight="1">
      <c r="A796" s="50">
        <v>8</v>
      </c>
      <c r="B796" s="51" t="s">
        <v>314</v>
      </c>
      <c r="C796" s="54" t="s">
        <v>315</v>
      </c>
      <c r="D796" s="7" t="s">
        <v>188</v>
      </c>
      <c r="E796" s="8">
        <v>7</v>
      </c>
      <c r="F796" s="8">
        <v>8</v>
      </c>
      <c r="G796" s="8">
        <v>10</v>
      </c>
      <c r="H796" s="8">
        <v>11.5</v>
      </c>
      <c r="I796" s="8">
        <v>12</v>
      </c>
      <c r="J796" s="4">
        <f t="shared" si="24"/>
        <v>48.5</v>
      </c>
    </row>
    <row r="797" spans="1:10" ht="30" customHeight="1">
      <c r="A797" s="50"/>
      <c r="B797" s="52"/>
      <c r="C797" s="54"/>
      <c r="D797" s="7" t="s">
        <v>189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4">
        <f t="shared" si="24"/>
        <v>0</v>
      </c>
    </row>
    <row r="798" spans="1:10" ht="30" customHeight="1">
      <c r="A798" s="50"/>
      <c r="B798" s="52"/>
      <c r="C798" s="54"/>
      <c r="D798" s="7" t="s">
        <v>190</v>
      </c>
      <c r="E798" s="9">
        <v>4</v>
      </c>
      <c r="F798" s="9">
        <v>5</v>
      </c>
      <c r="G798" s="9">
        <v>6</v>
      </c>
      <c r="H798" s="9">
        <v>7</v>
      </c>
      <c r="I798" s="9">
        <v>7</v>
      </c>
      <c r="J798" s="4">
        <f t="shared" si="24"/>
        <v>29</v>
      </c>
    </row>
    <row r="799" spans="1:10" ht="30" customHeight="1">
      <c r="A799" s="50"/>
      <c r="B799" s="52"/>
      <c r="C799" s="54"/>
      <c r="D799" s="7" t="s">
        <v>191</v>
      </c>
      <c r="E799" s="9">
        <v>2</v>
      </c>
      <c r="F799" s="9">
        <v>2</v>
      </c>
      <c r="G799" s="9">
        <v>3</v>
      </c>
      <c r="H799" s="9">
        <v>3</v>
      </c>
      <c r="I799" s="9">
        <v>3</v>
      </c>
      <c r="J799" s="4">
        <f t="shared" si="24"/>
        <v>13</v>
      </c>
    </row>
    <row r="800" spans="1:10" ht="30" customHeight="1">
      <c r="A800" s="50"/>
      <c r="B800" s="53"/>
      <c r="C800" s="54"/>
      <c r="D800" s="7" t="s">
        <v>192</v>
      </c>
      <c r="E800" s="9">
        <v>1</v>
      </c>
      <c r="F800" s="9">
        <v>1</v>
      </c>
      <c r="G800" s="9">
        <v>1</v>
      </c>
      <c r="H800" s="9">
        <v>1.5</v>
      </c>
      <c r="I800" s="9">
        <v>2</v>
      </c>
      <c r="J800" s="4">
        <f t="shared" si="24"/>
        <v>6.5</v>
      </c>
    </row>
    <row r="801" spans="1:10" ht="27" customHeight="1">
      <c r="A801" s="50">
        <v>9</v>
      </c>
      <c r="B801" s="51" t="s">
        <v>274</v>
      </c>
      <c r="C801" s="54" t="s">
        <v>316</v>
      </c>
      <c r="D801" s="7" t="s">
        <v>188</v>
      </c>
      <c r="E801" s="8">
        <v>5</v>
      </c>
      <c r="F801" s="8">
        <v>7</v>
      </c>
      <c r="G801" s="8">
        <v>7</v>
      </c>
      <c r="H801" s="8">
        <v>8</v>
      </c>
      <c r="I801" s="8">
        <v>9</v>
      </c>
      <c r="J801" s="4">
        <f t="shared" si="24"/>
        <v>36</v>
      </c>
    </row>
    <row r="802" spans="1:10" ht="27" customHeight="1">
      <c r="A802" s="50"/>
      <c r="B802" s="52"/>
      <c r="C802" s="54"/>
      <c r="D802" s="7" t="s">
        <v>189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4">
        <f t="shared" si="24"/>
        <v>0</v>
      </c>
    </row>
    <row r="803" spans="1:10" ht="27" customHeight="1">
      <c r="A803" s="50"/>
      <c r="B803" s="52"/>
      <c r="C803" s="54"/>
      <c r="D803" s="7" t="s">
        <v>190</v>
      </c>
      <c r="E803" s="9">
        <v>3</v>
      </c>
      <c r="F803" s="9">
        <v>4</v>
      </c>
      <c r="G803" s="9">
        <v>4</v>
      </c>
      <c r="H803" s="9">
        <v>5</v>
      </c>
      <c r="I803" s="9">
        <v>5</v>
      </c>
      <c r="J803" s="4">
        <f t="shared" si="24"/>
        <v>21</v>
      </c>
    </row>
    <row r="804" spans="1:10" ht="27" customHeight="1">
      <c r="A804" s="50"/>
      <c r="B804" s="52"/>
      <c r="C804" s="54"/>
      <c r="D804" s="7" t="s">
        <v>191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4">
        <f t="shared" si="24"/>
        <v>0</v>
      </c>
    </row>
    <row r="805" spans="1:10" ht="27" customHeight="1">
      <c r="A805" s="50"/>
      <c r="B805" s="53"/>
      <c r="C805" s="54"/>
      <c r="D805" s="7" t="s">
        <v>192</v>
      </c>
      <c r="E805" s="9">
        <v>2</v>
      </c>
      <c r="F805" s="9">
        <v>3</v>
      </c>
      <c r="G805" s="9">
        <v>3</v>
      </c>
      <c r="H805" s="9">
        <v>3</v>
      </c>
      <c r="I805" s="9">
        <v>4</v>
      </c>
      <c r="J805" s="4">
        <f t="shared" si="24"/>
        <v>15</v>
      </c>
    </row>
    <row r="806" spans="1:10" ht="27" customHeight="1">
      <c r="A806" s="58" t="s">
        <v>413</v>
      </c>
      <c r="B806" s="59"/>
      <c r="C806" s="59"/>
      <c r="D806" s="60"/>
      <c r="E806" s="8">
        <f>E801+E796+E791+E786+E781+E776+E771+E761</f>
        <v>66</v>
      </c>
      <c r="F806" s="8">
        <f>F801+F796+F791+F786+F781+F776+F771+F761</f>
        <v>83</v>
      </c>
      <c r="G806" s="8">
        <f>G801+G796+G791+G786+G781+G776+G771+G761+G766</f>
        <v>113</v>
      </c>
      <c r="H806" s="8">
        <f>H801+H796+H791+H786+H781+H776+H771+H761+H766</f>
        <v>102.5</v>
      </c>
      <c r="I806" s="8">
        <f>I801+I796+I791+I786+I781+I776+I771+I761+I766</f>
        <v>141</v>
      </c>
      <c r="J806" s="4">
        <f t="shared" si="24"/>
        <v>505.5</v>
      </c>
    </row>
    <row r="807" spans="1:11" ht="25.5" customHeight="1">
      <c r="A807" s="25"/>
      <c r="B807" s="26"/>
      <c r="C807" s="26"/>
      <c r="D807" s="27" t="s">
        <v>189</v>
      </c>
      <c r="E807" s="28">
        <f>E762+E767+E772+E777+E782+E787+E792+E797+E802</f>
        <v>0</v>
      </c>
      <c r="F807" s="28">
        <f>F762+F767+F772+F777+F782+F787+F792+F797+F802</f>
        <v>0</v>
      </c>
      <c r="G807" s="28">
        <f>G762+G767+G772+G777+G782+G787+G792+G797+G802</f>
        <v>0</v>
      </c>
      <c r="H807" s="28">
        <f>H762+H767+H772+H777+H782+H787+H792+H797+H802</f>
        <v>0</v>
      </c>
      <c r="I807" s="28">
        <f>I762+I767+I772+I777+I782+I787+I792+I797+I802</f>
        <v>0</v>
      </c>
      <c r="J807" s="4">
        <f t="shared" si="24"/>
        <v>0</v>
      </c>
      <c r="K807" s="14"/>
    </row>
    <row r="808" spans="1:11" ht="25.5" customHeight="1">
      <c r="A808" s="29"/>
      <c r="B808" s="30"/>
      <c r="C808" s="30"/>
      <c r="D808" s="31" t="s">
        <v>190</v>
      </c>
      <c r="E808" s="28">
        <f aca="true" t="shared" si="25" ref="E808:I810">E763+E768+E773+E778+E783+E788+E793+E798+E803</f>
        <v>53</v>
      </c>
      <c r="F808" s="28">
        <f t="shared" si="25"/>
        <v>67</v>
      </c>
      <c r="G808" s="28">
        <f t="shared" si="25"/>
        <v>86</v>
      </c>
      <c r="H808" s="28">
        <f t="shared" si="25"/>
        <v>84</v>
      </c>
      <c r="I808" s="28">
        <f t="shared" si="25"/>
        <v>114</v>
      </c>
      <c r="J808" s="4">
        <f t="shared" si="24"/>
        <v>404</v>
      </c>
      <c r="K808" s="14"/>
    </row>
    <row r="809" spans="1:11" ht="25.5" customHeight="1">
      <c r="A809" s="29"/>
      <c r="B809" s="30"/>
      <c r="C809" s="30"/>
      <c r="D809" s="31" t="s">
        <v>191</v>
      </c>
      <c r="E809" s="28">
        <f t="shared" si="25"/>
        <v>7</v>
      </c>
      <c r="F809" s="28">
        <f t="shared" si="25"/>
        <v>9</v>
      </c>
      <c r="G809" s="28">
        <f t="shared" si="25"/>
        <v>17</v>
      </c>
      <c r="H809" s="28">
        <f t="shared" si="25"/>
        <v>11</v>
      </c>
      <c r="I809" s="28">
        <f t="shared" si="25"/>
        <v>16</v>
      </c>
      <c r="J809" s="4">
        <f t="shared" si="24"/>
        <v>60</v>
      </c>
      <c r="K809" s="14"/>
    </row>
    <row r="810" spans="1:11" ht="25.5" customHeight="1">
      <c r="A810" s="29"/>
      <c r="B810" s="30"/>
      <c r="C810" s="30"/>
      <c r="D810" s="31" t="s">
        <v>192</v>
      </c>
      <c r="E810" s="28">
        <f t="shared" si="25"/>
        <v>6</v>
      </c>
      <c r="F810" s="28">
        <f t="shared" si="25"/>
        <v>7</v>
      </c>
      <c r="G810" s="28">
        <f t="shared" si="25"/>
        <v>10</v>
      </c>
      <c r="H810" s="28">
        <f t="shared" si="25"/>
        <v>7.5</v>
      </c>
      <c r="I810" s="28">
        <f t="shared" si="25"/>
        <v>11</v>
      </c>
      <c r="J810" s="4">
        <f t="shared" si="24"/>
        <v>41.5</v>
      </c>
      <c r="K810" s="14"/>
    </row>
    <row r="811" spans="1:10" ht="27" customHeight="1">
      <c r="A811" s="55" t="s">
        <v>36</v>
      </c>
      <c r="B811" s="72"/>
      <c r="C811" s="72"/>
      <c r="D811" s="72"/>
      <c r="E811" s="72"/>
      <c r="F811" s="72"/>
      <c r="G811" s="72"/>
      <c r="H811" s="72"/>
      <c r="I811" s="72"/>
      <c r="J811" s="73"/>
    </row>
    <row r="812" spans="1:11" ht="27" customHeight="1">
      <c r="A812" s="76">
        <v>1</v>
      </c>
      <c r="B812" s="77" t="s">
        <v>363</v>
      </c>
      <c r="C812" s="77" t="s">
        <v>348</v>
      </c>
      <c r="D812" s="7" t="s">
        <v>188</v>
      </c>
      <c r="E812" s="10">
        <f>E813+E814+E815+E816</f>
        <v>1</v>
      </c>
      <c r="F812" s="10">
        <f>F813+F814+F815+F816</f>
        <v>1</v>
      </c>
      <c r="G812" s="10">
        <f>G813+G814+G815+G816</f>
        <v>1.1</v>
      </c>
      <c r="H812" s="10">
        <f>H813+H814+H815+H816</f>
        <v>1.2</v>
      </c>
      <c r="I812" s="10">
        <f>I813+I814+I815+I816</f>
        <v>1.3</v>
      </c>
      <c r="J812" s="4">
        <f t="shared" si="24"/>
        <v>5.6</v>
      </c>
      <c r="K812" s="14"/>
    </row>
    <row r="813" spans="1:11" ht="27" customHeight="1">
      <c r="A813" s="52"/>
      <c r="B813" s="78"/>
      <c r="C813" s="78"/>
      <c r="D813" s="7" t="s">
        <v>189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  <c r="J813" s="4">
        <f t="shared" si="24"/>
        <v>0</v>
      </c>
      <c r="K813" s="14"/>
    </row>
    <row r="814" spans="1:10" ht="27" customHeight="1">
      <c r="A814" s="52"/>
      <c r="B814" s="78"/>
      <c r="C814" s="78"/>
      <c r="D814" s="7" t="s">
        <v>190</v>
      </c>
      <c r="E814" s="11">
        <v>1</v>
      </c>
      <c r="F814" s="11">
        <v>1</v>
      </c>
      <c r="G814" s="11">
        <v>1.1</v>
      </c>
      <c r="H814" s="11">
        <v>1.2</v>
      </c>
      <c r="I814" s="11">
        <v>1.3</v>
      </c>
      <c r="J814" s="4">
        <f t="shared" si="24"/>
        <v>5.6</v>
      </c>
    </row>
    <row r="815" spans="1:10" ht="27" customHeight="1">
      <c r="A815" s="52"/>
      <c r="B815" s="78"/>
      <c r="C815" s="78"/>
      <c r="D815" s="7" t="s">
        <v>191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4">
        <f t="shared" si="24"/>
        <v>0</v>
      </c>
    </row>
    <row r="816" spans="1:10" ht="27" customHeight="1">
      <c r="A816" s="53"/>
      <c r="B816" s="79"/>
      <c r="C816" s="79"/>
      <c r="D816" s="7" t="s">
        <v>192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4">
        <f t="shared" si="24"/>
        <v>0</v>
      </c>
    </row>
    <row r="817" spans="1:10" ht="27" customHeight="1">
      <c r="A817" s="76">
        <v>2</v>
      </c>
      <c r="B817" s="77" t="s">
        <v>364</v>
      </c>
      <c r="C817" s="77" t="s">
        <v>37</v>
      </c>
      <c r="D817" s="7" t="s">
        <v>188</v>
      </c>
      <c r="E817" s="10">
        <f>E818+E819+E820+E821</f>
        <v>0</v>
      </c>
      <c r="F817" s="10">
        <f>F818+F819+F820+F821</f>
        <v>0</v>
      </c>
      <c r="G817" s="10">
        <f>G818+G819+G820+G821</f>
        <v>0</v>
      </c>
      <c r="H817" s="10">
        <f>H818+H819+H820+H821</f>
        <v>0</v>
      </c>
      <c r="I817" s="10">
        <f>I818+I819+I820+I821</f>
        <v>0</v>
      </c>
      <c r="J817" s="4">
        <f t="shared" si="24"/>
        <v>0</v>
      </c>
    </row>
    <row r="818" spans="1:10" ht="27" customHeight="1">
      <c r="A818" s="52"/>
      <c r="B818" s="78"/>
      <c r="C818" s="78"/>
      <c r="D818" s="7" t="s">
        <v>189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4">
        <f t="shared" si="24"/>
        <v>0</v>
      </c>
    </row>
    <row r="819" spans="1:10" ht="27" customHeight="1">
      <c r="A819" s="52"/>
      <c r="B819" s="78"/>
      <c r="C819" s="78"/>
      <c r="D819" s="7" t="s">
        <v>190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4">
        <f t="shared" si="24"/>
        <v>0</v>
      </c>
    </row>
    <row r="820" spans="1:10" ht="27" customHeight="1">
      <c r="A820" s="52"/>
      <c r="B820" s="78"/>
      <c r="C820" s="78"/>
      <c r="D820" s="7" t="s">
        <v>191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4">
        <f t="shared" si="24"/>
        <v>0</v>
      </c>
    </row>
    <row r="821" spans="1:10" ht="27" customHeight="1">
      <c r="A821" s="53"/>
      <c r="B821" s="79"/>
      <c r="C821" s="79"/>
      <c r="D821" s="7" t="s">
        <v>192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4">
        <f t="shared" si="24"/>
        <v>0</v>
      </c>
    </row>
    <row r="822" spans="1:10" ht="30" customHeight="1">
      <c r="A822" s="76">
        <v>3</v>
      </c>
      <c r="B822" s="77" t="s">
        <v>365</v>
      </c>
      <c r="C822" s="77" t="s">
        <v>38</v>
      </c>
      <c r="D822" s="7" t="s">
        <v>188</v>
      </c>
      <c r="E822" s="10">
        <f>E823+E824+E825+E826</f>
        <v>120</v>
      </c>
      <c r="F822" s="10">
        <f>F823+F824+F825+F826</f>
        <v>120</v>
      </c>
      <c r="G822" s="10">
        <f>G823+G824+G825+G826</f>
        <v>120</v>
      </c>
      <c r="H822" s="10">
        <f>H823+H824+H825+H826</f>
        <v>125</v>
      </c>
      <c r="I822" s="10">
        <f>I823+I824+I825+I826</f>
        <v>125</v>
      </c>
      <c r="J822" s="4">
        <f t="shared" si="24"/>
        <v>610</v>
      </c>
    </row>
    <row r="823" spans="1:10" ht="30" customHeight="1">
      <c r="A823" s="52"/>
      <c r="B823" s="78"/>
      <c r="C823" s="78"/>
      <c r="D823" s="7" t="s">
        <v>189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4">
        <f t="shared" si="24"/>
        <v>0</v>
      </c>
    </row>
    <row r="824" spans="1:10" ht="30" customHeight="1">
      <c r="A824" s="52"/>
      <c r="B824" s="78"/>
      <c r="C824" s="78"/>
      <c r="D824" s="7" t="s">
        <v>190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4">
        <f t="shared" si="24"/>
        <v>0</v>
      </c>
    </row>
    <row r="825" spans="1:10" ht="30" customHeight="1">
      <c r="A825" s="52"/>
      <c r="B825" s="78"/>
      <c r="C825" s="78"/>
      <c r="D825" s="7" t="s">
        <v>191</v>
      </c>
      <c r="E825" s="11">
        <v>100</v>
      </c>
      <c r="F825" s="11">
        <v>100</v>
      </c>
      <c r="G825" s="11">
        <v>100</v>
      </c>
      <c r="H825" s="11">
        <v>100</v>
      </c>
      <c r="I825" s="11">
        <v>100</v>
      </c>
      <c r="J825" s="4">
        <f t="shared" si="24"/>
        <v>500</v>
      </c>
    </row>
    <row r="826" spans="1:10" ht="30" customHeight="1">
      <c r="A826" s="53"/>
      <c r="B826" s="79"/>
      <c r="C826" s="79"/>
      <c r="D826" s="7" t="s">
        <v>192</v>
      </c>
      <c r="E826" s="11">
        <v>20</v>
      </c>
      <c r="F826" s="11">
        <v>20</v>
      </c>
      <c r="G826" s="11">
        <v>20</v>
      </c>
      <c r="H826" s="11">
        <v>25</v>
      </c>
      <c r="I826" s="11">
        <v>25</v>
      </c>
      <c r="J826" s="4">
        <f t="shared" si="24"/>
        <v>110</v>
      </c>
    </row>
    <row r="827" spans="1:10" ht="30" customHeight="1">
      <c r="A827" s="76">
        <v>4</v>
      </c>
      <c r="B827" s="77" t="s">
        <v>344</v>
      </c>
      <c r="C827" s="77" t="s">
        <v>39</v>
      </c>
      <c r="D827" s="7" t="s">
        <v>188</v>
      </c>
      <c r="E827" s="10">
        <f>E828+E829+E830+E831</f>
        <v>32</v>
      </c>
      <c r="F827" s="10">
        <f>F828+F829+F830+F831</f>
        <v>35.4</v>
      </c>
      <c r="G827" s="10">
        <f>G828+G829+G830+G831</f>
        <v>37.9</v>
      </c>
      <c r="H827" s="10">
        <f>H828+H829+H830+H831</f>
        <v>40.4</v>
      </c>
      <c r="I827" s="10">
        <f>I828+I829+I830+I831</f>
        <v>43.1</v>
      </c>
      <c r="J827" s="4">
        <f t="shared" si="24"/>
        <v>188.8</v>
      </c>
    </row>
    <row r="828" spans="1:10" ht="30" customHeight="1">
      <c r="A828" s="52"/>
      <c r="B828" s="78"/>
      <c r="C828" s="78"/>
      <c r="D828" s="7" t="s">
        <v>189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4">
        <f aca="true" t="shared" si="26" ref="J828:J891">SUM(E828:I828)</f>
        <v>0</v>
      </c>
    </row>
    <row r="829" spans="1:10" ht="30" customHeight="1">
      <c r="A829" s="52"/>
      <c r="B829" s="78"/>
      <c r="C829" s="78"/>
      <c r="D829" s="7" t="s">
        <v>190</v>
      </c>
      <c r="E829" s="11">
        <v>25</v>
      </c>
      <c r="F829" s="11">
        <v>26.4</v>
      </c>
      <c r="G829" s="11">
        <v>27.9</v>
      </c>
      <c r="H829" s="11">
        <v>29.4</v>
      </c>
      <c r="I829" s="11">
        <v>31.1</v>
      </c>
      <c r="J829" s="4">
        <f t="shared" si="26"/>
        <v>139.79999999999998</v>
      </c>
    </row>
    <row r="830" spans="1:10" ht="30" customHeight="1">
      <c r="A830" s="52"/>
      <c r="B830" s="78"/>
      <c r="C830" s="78"/>
      <c r="D830" s="7" t="s">
        <v>191</v>
      </c>
      <c r="E830" s="11">
        <v>5</v>
      </c>
      <c r="F830" s="11">
        <v>6</v>
      </c>
      <c r="G830" s="11">
        <v>7</v>
      </c>
      <c r="H830" s="11">
        <v>8</v>
      </c>
      <c r="I830" s="11">
        <v>9</v>
      </c>
      <c r="J830" s="4">
        <f t="shared" si="26"/>
        <v>35</v>
      </c>
    </row>
    <row r="831" spans="1:10" ht="30" customHeight="1">
      <c r="A831" s="53"/>
      <c r="B831" s="79"/>
      <c r="C831" s="79"/>
      <c r="D831" s="7" t="s">
        <v>192</v>
      </c>
      <c r="E831" s="11">
        <v>2</v>
      </c>
      <c r="F831" s="11">
        <v>3</v>
      </c>
      <c r="G831" s="11">
        <v>3</v>
      </c>
      <c r="H831" s="11">
        <v>3</v>
      </c>
      <c r="I831" s="11">
        <v>3</v>
      </c>
      <c r="J831" s="4">
        <f t="shared" si="26"/>
        <v>14</v>
      </c>
    </row>
    <row r="832" spans="1:10" ht="30" customHeight="1">
      <c r="A832" s="76">
        <v>5</v>
      </c>
      <c r="B832" s="77" t="s">
        <v>366</v>
      </c>
      <c r="C832" s="77" t="s">
        <v>348</v>
      </c>
      <c r="D832" s="7" t="s">
        <v>188</v>
      </c>
      <c r="E832" s="10">
        <f>E834+E833+E836+E835</f>
        <v>6</v>
      </c>
      <c r="F832" s="10">
        <f>F834+F833+F836+F835</f>
        <v>6.3</v>
      </c>
      <c r="G832" s="10">
        <f>G834+G833+G836+G835</f>
        <v>6.5</v>
      </c>
      <c r="H832" s="10">
        <f>H834+H833+H836+H835</f>
        <v>6.9</v>
      </c>
      <c r="I832" s="10">
        <f>I834+I833+I836+I835</f>
        <v>7.2</v>
      </c>
      <c r="J832" s="4">
        <f t="shared" si="26"/>
        <v>32.900000000000006</v>
      </c>
    </row>
    <row r="833" spans="1:10" ht="30" customHeight="1">
      <c r="A833" s="52"/>
      <c r="B833" s="78"/>
      <c r="C833" s="78"/>
      <c r="D833" s="7" t="s">
        <v>189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4">
        <f t="shared" si="26"/>
        <v>0</v>
      </c>
    </row>
    <row r="834" spans="1:10" ht="30" customHeight="1">
      <c r="A834" s="52"/>
      <c r="B834" s="78"/>
      <c r="C834" s="78"/>
      <c r="D834" s="7" t="s">
        <v>190</v>
      </c>
      <c r="E834" s="11">
        <v>5</v>
      </c>
      <c r="F834" s="11">
        <v>5.3</v>
      </c>
      <c r="G834" s="11">
        <v>5.5</v>
      </c>
      <c r="H834" s="11">
        <v>5.9</v>
      </c>
      <c r="I834" s="11">
        <v>6.2</v>
      </c>
      <c r="J834" s="4">
        <f t="shared" si="26"/>
        <v>27.900000000000002</v>
      </c>
    </row>
    <row r="835" spans="1:10" ht="30" customHeight="1">
      <c r="A835" s="52"/>
      <c r="B835" s="78"/>
      <c r="C835" s="78"/>
      <c r="D835" s="7" t="s">
        <v>191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4">
        <f t="shared" si="26"/>
        <v>0</v>
      </c>
    </row>
    <row r="836" spans="1:10" ht="30" customHeight="1">
      <c r="A836" s="53"/>
      <c r="B836" s="79"/>
      <c r="C836" s="79"/>
      <c r="D836" s="7" t="s">
        <v>192</v>
      </c>
      <c r="E836" s="11">
        <v>1</v>
      </c>
      <c r="F836" s="11">
        <v>1</v>
      </c>
      <c r="G836" s="11">
        <v>1</v>
      </c>
      <c r="H836" s="11">
        <v>1</v>
      </c>
      <c r="I836" s="11">
        <v>1</v>
      </c>
      <c r="J836" s="4">
        <f t="shared" si="26"/>
        <v>5</v>
      </c>
    </row>
    <row r="837" spans="1:10" ht="30" customHeight="1">
      <c r="A837" s="76">
        <v>6</v>
      </c>
      <c r="B837" s="77" t="s">
        <v>343</v>
      </c>
      <c r="C837" s="77" t="s">
        <v>39</v>
      </c>
      <c r="D837" s="7" t="s">
        <v>188</v>
      </c>
      <c r="E837" s="10">
        <f>E838+E839+E840+E841</f>
        <v>0</v>
      </c>
      <c r="F837" s="10">
        <f>F838+F839+F840+F841</f>
        <v>0</v>
      </c>
      <c r="G837" s="10">
        <f>G838+G839+G840+G841</f>
        <v>0</v>
      </c>
      <c r="H837" s="10">
        <f>H838+H839+H840+H841</f>
        <v>0</v>
      </c>
      <c r="I837" s="10">
        <f>I838+I839+I840+I841</f>
        <v>0</v>
      </c>
      <c r="J837" s="4">
        <f t="shared" si="26"/>
        <v>0</v>
      </c>
    </row>
    <row r="838" spans="1:10" ht="30" customHeight="1">
      <c r="A838" s="52"/>
      <c r="B838" s="78"/>
      <c r="C838" s="78"/>
      <c r="D838" s="7" t="s">
        <v>189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4">
        <f t="shared" si="26"/>
        <v>0</v>
      </c>
    </row>
    <row r="839" spans="1:10" ht="30" customHeight="1">
      <c r="A839" s="52"/>
      <c r="B839" s="78"/>
      <c r="C839" s="78"/>
      <c r="D839" s="7" t="s">
        <v>190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  <c r="J839" s="4">
        <f t="shared" si="26"/>
        <v>0</v>
      </c>
    </row>
    <row r="840" spans="1:10" ht="30" customHeight="1">
      <c r="A840" s="52"/>
      <c r="B840" s="78"/>
      <c r="C840" s="78"/>
      <c r="D840" s="7" t="s">
        <v>191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4">
        <f t="shared" si="26"/>
        <v>0</v>
      </c>
    </row>
    <row r="841" spans="1:10" ht="30" customHeight="1">
      <c r="A841" s="53"/>
      <c r="B841" s="79"/>
      <c r="C841" s="79"/>
      <c r="D841" s="7" t="s">
        <v>192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4">
        <f t="shared" si="26"/>
        <v>0</v>
      </c>
    </row>
    <row r="842" spans="1:10" ht="30" customHeight="1">
      <c r="A842" s="76">
        <v>7</v>
      </c>
      <c r="B842" s="77" t="s">
        <v>89</v>
      </c>
      <c r="C842" s="77" t="s">
        <v>39</v>
      </c>
      <c r="D842" s="7" t="s">
        <v>188</v>
      </c>
      <c r="E842" s="10">
        <f>E843+E844+E845+E846</f>
        <v>3</v>
      </c>
      <c r="F842" s="10">
        <f>F843+F844+F845+F846</f>
        <v>3.1</v>
      </c>
      <c r="G842" s="10">
        <f>G843+G844+G845+G846</f>
        <v>3.2</v>
      </c>
      <c r="H842" s="10">
        <f>H843+H844+H845+H846</f>
        <v>3.3</v>
      </c>
      <c r="I842" s="10">
        <f>I843+I844+I845+I846</f>
        <v>3.5</v>
      </c>
      <c r="J842" s="4">
        <f t="shared" si="26"/>
        <v>16.1</v>
      </c>
    </row>
    <row r="843" spans="1:10" ht="30" customHeight="1">
      <c r="A843" s="52"/>
      <c r="B843" s="78"/>
      <c r="C843" s="78"/>
      <c r="D843" s="7" t="s">
        <v>189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4">
        <f t="shared" si="26"/>
        <v>0</v>
      </c>
    </row>
    <row r="844" spans="1:10" ht="30" customHeight="1">
      <c r="A844" s="52"/>
      <c r="B844" s="78"/>
      <c r="C844" s="78"/>
      <c r="D844" s="7" t="s">
        <v>190</v>
      </c>
      <c r="E844" s="11">
        <v>2</v>
      </c>
      <c r="F844" s="11">
        <v>2.1</v>
      </c>
      <c r="G844" s="11">
        <v>2.2</v>
      </c>
      <c r="H844" s="11">
        <v>2.3</v>
      </c>
      <c r="I844" s="11">
        <v>2.5</v>
      </c>
      <c r="J844" s="4">
        <f t="shared" si="26"/>
        <v>11.1</v>
      </c>
    </row>
    <row r="845" spans="1:10" ht="30" customHeight="1">
      <c r="A845" s="52"/>
      <c r="B845" s="78"/>
      <c r="C845" s="78"/>
      <c r="D845" s="7" t="s">
        <v>191</v>
      </c>
      <c r="E845" s="11">
        <v>1</v>
      </c>
      <c r="F845" s="11">
        <v>1</v>
      </c>
      <c r="G845" s="11">
        <v>1</v>
      </c>
      <c r="H845" s="11">
        <v>1</v>
      </c>
      <c r="I845" s="11">
        <v>1</v>
      </c>
      <c r="J845" s="4">
        <f t="shared" si="26"/>
        <v>5</v>
      </c>
    </row>
    <row r="846" spans="1:10" ht="30" customHeight="1">
      <c r="A846" s="53"/>
      <c r="B846" s="79"/>
      <c r="C846" s="79"/>
      <c r="D846" s="7" t="s">
        <v>192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  <c r="J846" s="4">
        <f t="shared" si="26"/>
        <v>0</v>
      </c>
    </row>
    <row r="847" spans="1:10" ht="30" customHeight="1">
      <c r="A847" s="76">
        <v>8</v>
      </c>
      <c r="B847" s="77" t="s">
        <v>367</v>
      </c>
      <c r="C847" s="77" t="s">
        <v>348</v>
      </c>
      <c r="D847" s="7" t="s">
        <v>188</v>
      </c>
      <c r="E847" s="10">
        <f>E848+E849+E850+E851</f>
        <v>25</v>
      </c>
      <c r="F847" s="10">
        <f>F848+F849+F850+F851</f>
        <v>25.8</v>
      </c>
      <c r="G847" s="10">
        <f>G848+G849+G850+G851</f>
        <v>26.7</v>
      </c>
      <c r="H847" s="10">
        <f>H848+H849+H850+H851</f>
        <v>27.6</v>
      </c>
      <c r="I847" s="10">
        <f>I848+I849+I850+I851</f>
        <v>28.6</v>
      </c>
      <c r="J847" s="4">
        <f t="shared" si="26"/>
        <v>133.7</v>
      </c>
    </row>
    <row r="848" spans="1:10" ht="30" customHeight="1">
      <c r="A848" s="52"/>
      <c r="B848" s="78"/>
      <c r="C848" s="78"/>
      <c r="D848" s="7" t="s">
        <v>189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4">
        <f t="shared" si="26"/>
        <v>0</v>
      </c>
    </row>
    <row r="849" spans="1:10" ht="30" customHeight="1">
      <c r="A849" s="52"/>
      <c r="B849" s="78"/>
      <c r="C849" s="78"/>
      <c r="D849" s="7" t="s">
        <v>190</v>
      </c>
      <c r="E849" s="11">
        <v>15</v>
      </c>
      <c r="F849" s="11">
        <v>15.8</v>
      </c>
      <c r="G849" s="11">
        <v>16.7</v>
      </c>
      <c r="H849" s="11">
        <v>17.6</v>
      </c>
      <c r="I849" s="11">
        <v>18.6</v>
      </c>
      <c r="J849" s="4">
        <f t="shared" si="26"/>
        <v>83.69999999999999</v>
      </c>
    </row>
    <row r="850" spans="1:10" ht="30" customHeight="1">
      <c r="A850" s="52"/>
      <c r="B850" s="78"/>
      <c r="C850" s="78"/>
      <c r="D850" s="7" t="s">
        <v>191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4">
        <f t="shared" si="26"/>
        <v>0</v>
      </c>
    </row>
    <row r="851" spans="1:10" ht="30" customHeight="1">
      <c r="A851" s="53"/>
      <c r="B851" s="79"/>
      <c r="C851" s="79"/>
      <c r="D851" s="7" t="s">
        <v>192</v>
      </c>
      <c r="E851" s="11">
        <v>10</v>
      </c>
      <c r="F851" s="11">
        <v>10</v>
      </c>
      <c r="G851" s="11">
        <v>10</v>
      </c>
      <c r="H851" s="11">
        <v>10</v>
      </c>
      <c r="I851" s="11">
        <v>10</v>
      </c>
      <c r="J851" s="4">
        <f t="shared" si="26"/>
        <v>50</v>
      </c>
    </row>
    <row r="852" spans="1:10" ht="30" customHeight="1">
      <c r="A852" s="76">
        <v>9</v>
      </c>
      <c r="B852" s="77" t="s">
        <v>368</v>
      </c>
      <c r="C852" s="77" t="s">
        <v>90</v>
      </c>
      <c r="D852" s="7" t="s">
        <v>188</v>
      </c>
      <c r="E852" s="10">
        <f>E853+E854+E855+E856</f>
        <v>21</v>
      </c>
      <c r="F852" s="10">
        <f>F853+F854+F855+F856</f>
        <v>22</v>
      </c>
      <c r="G852" s="10">
        <f>G853+G854+G855+G856</f>
        <v>23</v>
      </c>
      <c r="H852" s="10">
        <f>H853+H854+H855+H856</f>
        <v>24.2</v>
      </c>
      <c r="I852" s="10">
        <f>I853+I854+I855+I856</f>
        <v>25.3</v>
      </c>
      <c r="J852" s="4">
        <f t="shared" si="26"/>
        <v>115.5</v>
      </c>
    </row>
    <row r="853" spans="1:10" ht="30" customHeight="1">
      <c r="A853" s="52"/>
      <c r="B853" s="78"/>
      <c r="C853" s="78"/>
      <c r="D853" s="7" t="s">
        <v>189</v>
      </c>
      <c r="E853" s="16">
        <v>0</v>
      </c>
      <c r="F853" s="16">
        <v>0</v>
      </c>
      <c r="G853" s="16">
        <v>0</v>
      </c>
      <c r="H853" s="16">
        <v>0</v>
      </c>
      <c r="I853" s="16">
        <v>0</v>
      </c>
      <c r="J853" s="4">
        <f t="shared" si="26"/>
        <v>0</v>
      </c>
    </row>
    <row r="854" spans="1:10" ht="30" customHeight="1">
      <c r="A854" s="52"/>
      <c r="B854" s="78"/>
      <c r="C854" s="78"/>
      <c r="D854" s="7" t="s">
        <v>190</v>
      </c>
      <c r="E854" s="16">
        <v>18</v>
      </c>
      <c r="F854" s="16">
        <v>19</v>
      </c>
      <c r="G854" s="16">
        <v>20</v>
      </c>
      <c r="H854" s="16">
        <v>21.2</v>
      </c>
      <c r="I854" s="16">
        <v>22.3</v>
      </c>
      <c r="J854" s="4">
        <f t="shared" si="26"/>
        <v>100.5</v>
      </c>
    </row>
    <row r="855" spans="1:10" ht="30" customHeight="1">
      <c r="A855" s="52"/>
      <c r="B855" s="78"/>
      <c r="C855" s="78"/>
      <c r="D855" s="7" t="s">
        <v>191</v>
      </c>
      <c r="E855" s="16">
        <v>3</v>
      </c>
      <c r="F855" s="16">
        <v>3</v>
      </c>
      <c r="G855" s="16">
        <v>3</v>
      </c>
      <c r="H855" s="16">
        <v>3</v>
      </c>
      <c r="I855" s="16">
        <v>3</v>
      </c>
      <c r="J855" s="4">
        <f t="shared" si="26"/>
        <v>15</v>
      </c>
    </row>
    <row r="856" spans="1:10" ht="30" customHeight="1">
      <c r="A856" s="53"/>
      <c r="B856" s="79"/>
      <c r="C856" s="79"/>
      <c r="D856" s="7" t="s">
        <v>192</v>
      </c>
      <c r="E856" s="16">
        <v>0</v>
      </c>
      <c r="F856" s="16">
        <v>0</v>
      </c>
      <c r="G856" s="16">
        <v>0</v>
      </c>
      <c r="H856" s="16">
        <v>0</v>
      </c>
      <c r="I856" s="16">
        <v>0</v>
      </c>
      <c r="J856" s="4">
        <f t="shared" si="26"/>
        <v>0</v>
      </c>
    </row>
    <row r="857" spans="1:10" ht="30" customHeight="1">
      <c r="A857" s="76">
        <v>10</v>
      </c>
      <c r="B857" s="77" t="s">
        <v>369</v>
      </c>
      <c r="C857" s="77" t="s">
        <v>90</v>
      </c>
      <c r="D857" s="7" t="s">
        <v>188</v>
      </c>
      <c r="E857" s="10">
        <f>E858+E859+E860+E861</f>
        <v>0</v>
      </c>
      <c r="F857" s="10">
        <f>F858+F859+F860+F861</f>
        <v>0</v>
      </c>
      <c r="G857" s="10">
        <f>G858+G859+G860+G861</f>
        <v>0</v>
      </c>
      <c r="H857" s="10">
        <f>H858+H859+H860+H861</f>
        <v>0</v>
      </c>
      <c r="I857" s="10">
        <f>I858+I859+I860+I861</f>
        <v>0</v>
      </c>
      <c r="J857" s="4">
        <f t="shared" si="26"/>
        <v>0</v>
      </c>
    </row>
    <row r="858" spans="1:10" ht="30" customHeight="1">
      <c r="A858" s="52"/>
      <c r="B858" s="78"/>
      <c r="C858" s="78"/>
      <c r="D858" s="7" t="s">
        <v>189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4">
        <f t="shared" si="26"/>
        <v>0</v>
      </c>
    </row>
    <row r="859" spans="1:10" ht="30" customHeight="1">
      <c r="A859" s="52"/>
      <c r="B859" s="78"/>
      <c r="C859" s="78"/>
      <c r="D859" s="7" t="s">
        <v>190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  <c r="J859" s="4">
        <f t="shared" si="26"/>
        <v>0</v>
      </c>
    </row>
    <row r="860" spans="1:10" ht="30" customHeight="1">
      <c r="A860" s="52"/>
      <c r="B860" s="78"/>
      <c r="C860" s="78"/>
      <c r="D860" s="7" t="s">
        <v>191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  <c r="J860" s="4">
        <f t="shared" si="26"/>
        <v>0</v>
      </c>
    </row>
    <row r="861" spans="1:10" ht="30" customHeight="1">
      <c r="A861" s="53"/>
      <c r="B861" s="79"/>
      <c r="C861" s="79"/>
      <c r="D861" s="7" t="s">
        <v>192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4">
        <f t="shared" si="26"/>
        <v>0</v>
      </c>
    </row>
    <row r="862" spans="1:10" ht="30" customHeight="1">
      <c r="A862" s="76">
        <v>11</v>
      </c>
      <c r="B862" s="77" t="s">
        <v>370</v>
      </c>
      <c r="C862" s="77" t="s">
        <v>90</v>
      </c>
      <c r="D862" s="7" t="s">
        <v>188</v>
      </c>
      <c r="E862" s="10">
        <f>E863+E864+E865+E866</f>
        <v>168</v>
      </c>
      <c r="F862" s="10">
        <f>F863+F864+F865+F866</f>
        <v>175.7</v>
      </c>
      <c r="G862" s="10">
        <f>G863+G864+G865+G866</f>
        <v>183.9</v>
      </c>
      <c r="H862" s="10">
        <f>H863+H864+H865+H866</f>
        <v>192.5</v>
      </c>
      <c r="I862" s="10">
        <f>I863+I864+I865+I866</f>
        <v>201.6</v>
      </c>
      <c r="J862" s="4">
        <f t="shared" si="26"/>
        <v>921.7</v>
      </c>
    </row>
    <row r="863" spans="1:10" ht="30" customHeight="1">
      <c r="A863" s="52"/>
      <c r="B863" s="78"/>
      <c r="C863" s="78"/>
      <c r="D863" s="7" t="s">
        <v>189</v>
      </c>
      <c r="E863" s="16">
        <v>0</v>
      </c>
      <c r="F863" s="16">
        <v>0</v>
      </c>
      <c r="G863" s="16">
        <v>0</v>
      </c>
      <c r="H863" s="16">
        <v>0</v>
      </c>
      <c r="I863" s="16">
        <v>0</v>
      </c>
      <c r="J863" s="4">
        <f t="shared" si="26"/>
        <v>0</v>
      </c>
    </row>
    <row r="864" spans="1:10" ht="30" customHeight="1">
      <c r="A864" s="52"/>
      <c r="B864" s="78"/>
      <c r="C864" s="78"/>
      <c r="D864" s="7" t="s">
        <v>190</v>
      </c>
      <c r="E864" s="16">
        <v>138</v>
      </c>
      <c r="F864" s="16">
        <v>145.7</v>
      </c>
      <c r="G864" s="16">
        <v>153.9</v>
      </c>
      <c r="H864" s="16">
        <v>162.5</v>
      </c>
      <c r="I864" s="16">
        <v>171.6</v>
      </c>
      <c r="J864" s="4">
        <f t="shared" si="26"/>
        <v>771.7</v>
      </c>
    </row>
    <row r="865" spans="1:10" ht="30" customHeight="1">
      <c r="A865" s="52"/>
      <c r="B865" s="78"/>
      <c r="C865" s="78"/>
      <c r="D865" s="7" t="s">
        <v>191</v>
      </c>
      <c r="E865" s="16">
        <v>0</v>
      </c>
      <c r="F865" s="16">
        <v>0</v>
      </c>
      <c r="G865" s="16">
        <v>0</v>
      </c>
      <c r="H865" s="16">
        <v>0</v>
      </c>
      <c r="I865" s="16">
        <v>0</v>
      </c>
      <c r="J865" s="4">
        <f t="shared" si="26"/>
        <v>0</v>
      </c>
    </row>
    <row r="866" spans="1:10" ht="30" customHeight="1">
      <c r="A866" s="53"/>
      <c r="B866" s="79"/>
      <c r="C866" s="79"/>
      <c r="D866" s="7" t="s">
        <v>192</v>
      </c>
      <c r="E866" s="16">
        <v>30</v>
      </c>
      <c r="F866" s="16">
        <v>30</v>
      </c>
      <c r="G866" s="16">
        <v>30</v>
      </c>
      <c r="H866" s="16">
        <v>30</v>
      </c>
      <c r="I866" s="16">
        <v>30</v>
      </c>
      <c r="J866" s="4">
        <f t="shared" si="26"/>
        <v>150</v>
      </c>
    </row>
    <row r="867" spans="1:10" ht="30" customHeight="1">
      <c r="A867" s="76">
        <v>12</v>
      </c>
      <c r="B867" s="77" t="s">
        <v>371</v>
      </c>
      <c r="C867" s="77" t="s">
        <v>90</v>
      </c>
      <c r="D867" s="7" t="s">
        <v>188</v>
      </c>
      <c r="E867" s="10">
        <f>E868+E869+E870+E871</f>
        <v>60</v>
      </c>
      <c r="F867" s="10">
        <f>F868+F869+F870+F871</f>
        <v>62.7</v>
      </c>
      <c r="G867" s="10">
        <f>G868+G869+G870+G871</f>
        <v>65.4</v>
      </c>
      <c r="H867" s="10">
        <f>H868+H869+H870+H871</f>
        <v>68.2</v>
      </c>
      <c r="I867" s="10">
        <f>I868+I869+I870+I871</f>
        <v>71.2</v>
      </c>
      <c r="J867" s="4">
        <f t="shared" si="26"/>
        <v>327.5</v>
      </c>
    </row>
    <row r="868" spans="1:10" ht="30" customHeight="1">
      <c r="A868" s="52"/>
      <c r="B868" s="78"/>
      <c r="C868" s="78"/>
      <c r="D868" s="7" t="s">
        <v>189</v>
      </c>
      <c r="E868" s="16">
        <v>0</v>
      </c>
      <c r="F868" s="16">
        <v>0</v>
      </c>
      <c r="G868" s="16">
        <v>0</v>
      </c>
      <c r="H868" s="16">
        <v>0</v>
      </c>
      <c r="I868" s="16">
        <v>0</v>
      </c>
      <c r="J868" s="4">
        <f t="shared" si="26"/>
        <v>0</v>
      </c>
    </row>
    <row r="869" spans="1:10" ht="30" customHeight="1">
      <c r="A869" s="52"/>
      <c r="B869" s="78"/>
      <c r="C869" s="78"/>
      <c r="D869" s="7" t="s">
        <v>190</v>
      </c>
      <c r="E869" s="16">
        <v>45</v>
      </c>
      <c r="F869" s="16">
        <v>47.7</v>
      </c>
      <c r="G869" s="16">
        <v>50.4</v>
      </c>
      <c r="H869" s="16">
        <v>53.2</v>
      </c>
      <c r="I869" s="16">
        <v>56.2</v>
      </c>
      <c r="J869" s="4">
        <f t="shared" si="26"/>
        <v>252.5</v>
      </c>
    </row>
    <row r="870" spans="1:10" ht="30" customHeight="1">
      <c r="A870" s="52"/>
      <c r="B870" s="78"/>
      <c r="C870" s="78"/>
      <c r="D870" s="7" t="s">
        <v>191</v>
      </c>
      <c r="E870" s="16">
        <v>5</v>
      </c>
      <c r="F870" s="16">
        <v>5</v>
      </c>
      <c r="G870" s="16">
        <v>5</v>
      </c>
      <c r="H870" s="16">
        <v>5</v>
      </c>
      <c r="I870" s="16">
        <v>5</v>
      </c>
      <c r="J870" s="4">
        <f t="shared" si="26"/>
        <v>25</v>
      </c>
    </row>
    <row r="871" spans="1:10" ht="30" customHeight="1">
      <c r="A871" s="53"/>
      <c r="B871" s="79"/>
      <c r="C871" s="79"/>
      <c r="D871" s="7" t="s">
        <v>192</v>
      </c>
      <c r="E871" s="16">
        <v>10</v>
      </c>
      <c r="F871" s="16">
        <v>10</v>
      </c>
      <c r="G871" s="16">
        <v>10</v>
      </c>
      <c r="H871" s="16">
        <v>10</v>
      </c>
      <c r="I871" s="16">
        <v>10</v>
      </c>
      <c r="J871" s="4">
        <f t="shared" si="26"/>
        <v>50</v>
      </c>
    </row>
    <row r="872" spans="1:10" ht="30" customHeight="1">
      <c r="A872" s="76">
        <v>13</v>
      </c>
      <c r="B872" s="77" t="s">
        <v>372</v>
      </c>
      <c r="C872" s="77" t="s">
        <v>348</v>
      </c>
      <c r="D872" s="7" t="s">
        <v>188</v>
      </c>
      <c r="E872" s="10">
        <f>E873+E874+E875+E876</f>
        <v>2</v>
      </c>
      <c r="F872" s="10">
        <f>F873+F874+F875+F876</f>
        <v>2.112</v>
      </c>
      <c r="G872" s="10">
        <f>G873+G874+G875+G876</f>
        <v>2.2302720000000003</v>
      </c>
      <c r="H872" s="10">
        <f>H873+H874+H875+H876</f>
        <v>2.3551672320000003</v>
      </c>
      <c r="I872" s="10">
        <f>I873+I874+I875+I876</f>
        <v>2.4870565969920007</v>
      </c>
      <c r="J872" s="4">
        <f t="shared" si="26"/>
        <v>11.184495828992002</v>
      </c>
    </row>
    <row r="873" spans="1:10" ht="30" customHeight="1">
      <c r="A873" s="52"/>
      <c r="B873" s="78"/>
      <c r="C873" s="78"/>
      <c r="D873" s="7" t="s">
        <v>189</v>
      </c>
      <c r="E873" s="16">
        <v>0</v>
      </c>
      <c r="F873" s="16">
        <v>0</v>
      </c>
      <c r="G873" s="16">
        <v>0</v>
      </c>
      <c r="H873" s="16">
        <v>0</v>
      </c>
      <c r="I873" s="16">
        <v>0</v>
      </c>
      <c r="J873" s="4">
        <f t="shared" si="26"/>
        <v>0</v>
      </c>
    </row>
    <row r="874" spans="1:10" ht="30" customHeight="1">
      <c r="A874" s="52"/>
      <c r="B874" s="78"/>
      <c r="C874" s="78"/>
      <c r="D874" s="7" t="s">
        <v>190</v>
      </c>
      <c r="E874" s="16">
        <v>2</v>
      </c>
      <c r="F874" s="16">
        <f>E874*1.056</f>
        <v>2.112</v>
      </c>
      <c r="G874" s="16">
        <f>F874*1.056</f>
        <v>2.2302720000000003</v>
      </c>
      <c r="H874" s="16">
        <f>G874*1.056</f>
        <v>2.3551672320000003</v>
      </c>
      <c r="I874" s="16">
        <f>H874*1.056</f>
        <v>2.4870565969920007</v>
      </c>
      <c r="J874" s="4">
        <f t="shared" si="26"/>
        <v>11.184495828992002</v>
      </c>
    </row>
    <row r="875" spans="1:10" ht="30" customHeight="1">
      <c r="A875" s="52"/>
      <c r="B875" s="78"/>
      <c r="C875" s="78"/>
      <c r="D875" s="7" t="s">
        <v>191</v>
      </c>
      <c r="E875" s="16">
        <v>0</v>
      </c>
      <c r="F875" s="16">
        <v>0</v>
      </c>
      <c r="G875" s="16">
        <v>0</v>
      </c>
      <c r="H875" s="16">
        <v>0</v>
      </c>
      <c r="I875" s="16">
        <v>0</v>
      </c>
      <c r="J875" s="4">
        <f t="shared" si="26"/>
        <v>0</v>
      </c>
    </row>
    <row r="876" spans="1:10" ht="30" customHeight="1">
      <c r="A876" s="53"/>
      <c r="B876" s="79"/>
      <c r="C876" s="79"/>
      <c r="D876" s="7" t="s">
        <v>192</v>
      </c>
      <c r="E876" s="16">
        <v>0</v>
      </c>
      <c r="F876" s="16">
        <v>0</v>
      </c>
      <c r="G876" s="16">
        <v>0</v>
      </c>
      <c r="H876" s="16">
        <v>0</v>
      </c>
      <c r="I876" s="16">
        <v>0</v>
      </c>
      <c r="J876" s="4">
        <f t="shared" si="26"/>
        <v>0</v>
      </c>
    </row>
    <row r="877" spans="1:10" ht="30" customHeight="1">
      <c r="A877" s="76">
        <v>14</v>
      </c>
      <c r="B877" s="77" t="s">
        <v>373</v>
      </c>
      <c r="C877" s="77" t="s">
        <v>166</v>
      </c>
      <c r="D877" s="7" t="s">
        <v>188</v>
      </c>
      <c r="E877" s="10">
        <f>E878+E879+E880+E881</f>
        <v>51</v>
      </c>
      <c r="F877" s="10">
        <f>F878+F879+F880+F881</f>
        <v>53.016000000000005</v>
      </c>
      <c r="G877" s="10">
        <f>G878+G879+G880+G881</f>
        <v>55.14489600000001</v>
      </c>
      <c r="H877" s="10">
        <f>H878+H879+H880+H881</f>
        <v>57.39301017600001</v>
      </c>
      <c r="I877" s="10">
        <f>I878+I879+I880+I881</f>
        <v>59.767018745856014</v>
      </c>
      <c r="J877" s="4">
        <f t="shared" si="26"/>
        <v>276.32092492185603</v>
      </c>
    </row>
    <row r="878" spans="1:10" ht="30" customHeight="1">
      <c r="A878" s="52"/>
      <c r="B878" s="78"/>
      <c r="C878" s="78"/>
      <c r="D878" s="7" t="s">
        <v>189</v>
      </c>
      <c r="E878" s="16">
        <v>0</v>
      </c>
      <c r="F878" s="16">
        <v>0</v>
      </c>
      <c r="G878" s="16">
        <v>0</v>
      </c>
      <c r="H878" s="16">
        <v>0</v>
      </c>
      <c r="I878" s="16">
        <v>0</v>
      </c>
      <c r="J878" s="4">
        <f t="shared" si="26"/>
        <v>0</v>
      </c>
    </row>
    <row r="879" spans="1:10" ht="30" customHeight="1">
      <c r="A879" s="52"/>
      <c r="B879" s="78"/>
      <c r="C879" s="78"/>
      <c r="D879" s="7" t="s">
        <v>190</v>
      </c>
      <c r="E879" s="16">
        <v>36</v>
      </c>
      <c r="F879" s="16">
        <f>E879*1.056</f>
        <v>38.016000000000005</v>
      </c>
      <c r="G879" s="16">
        <f>F879*1.056</f>
        <v>40.14489600000001</v>
      </c>
      <c r="H879" s="16">
        <f>G879*1.056</f>
        <v>42.39301017600001</v>
      </c>
      <c r="I879" s="16">
        <f>H879*1.056</f>
        <v>44.767018745856014</v>
      </c>
      <c r="J879" s="4">
        <f t="shared" si="26"/>
        <v>201.32092492185603</v>
      </c>
    </row>
    <row r="880" spans="1:10" ht="30" customHeight="1">
      <c r="A880" s="52"/>
      <c r="B880" s="78"/>
      <c r="C880" s="78"/>
      <c r="D880" s="7" t="s">
        <v>191</v>
      </c>
      <c r="E880" s="16">
        <v>5</v>
      </c>
      <c r="F880" s="16">
        <v>5</v>
      </c>
      <c r="G880" s="16">
        <v>5</v>
      </c>
      <c r="H880" s="16">
        <v>5</v>
      </c>
      <c r="I880" s="16">
        <v>5</v>
      </c>
      <c r="J880" s="4">
        <f t="shared" si="26"/>
        <v>25</v>
      </c>
    </row>
    <row r="881" spans="1:10" ht="30" customHeight="1">
      <c r="A881" s="53"/>
      <c r="B881" s="79"/>
      <c r="C881" s="79"/>
      <c r="D881" s="7" t="s">
        <v>192</v>
      </c>
      <c r="E881" s="16">
        <v>10</v>
      </c>
      <c r="F881" s="16">
        <v>10</v>
      </c>
      <c r="G881" s="16">
        <v>10</v>
      </c>
      <c r="H881" s="16">
        <v>10</v>
      </c>
      <c r="I881" s="16">
        <v>10</v>
      </c>
      <c r="J881" s="4">
        <f t="shared" si="26"/>
        <v>50</v>
      </c>
    </row>
    <row r="882" spans="1:10" ht="30" customHeight="1">
      <c r="A882" s="76">
        <v>15</v>
      </c>
      <c r="B882" s="77" t="s">
        <v>374</v>
      </c>
      <c r="C882" s="77" t="s">
        <v>166</v>
      </c>
      <c r="D882" s="7" t="s">
        <v>188</v>
      </c>
      <c r="E882" s="10">
        <f>E883+E884+E885+E886</f>
        <v>0</v>
      </c>
      <c r="F882" s="10">
        <f>F883+F884+F885+F886</f>
        <v>0</v>
      </c>
      <c r="G882" s="10">
        <f>G883+G884+G885+G886</f>
        <v>0</v>
      </c>
      <c r="H882" s="10">
        <f>H883+H884+H885+H886</f>
        <v>0</v>
      </c>
      <c r="I882" s="10">
        <f>I883+I884+I885+I886</f>
        <v>0</v>
      </c>
      <c r="J882" s="4">
        <f t="shared" si="26"/>
        <v>0</v>
      </c>
    </row>
    <row r="883" spans="1:10" ht="30" customHeight="1">
      <c r="A883" s="52"/>
      <c r="B883" s="78"/>
      <c r="C883" s="78"/>
      <c r="D883" s="7" t="s">
        <v>189</v>
      </c>
      <c r="E883" s="16">
        <v>0</v>
      </c>
      <c r="F883" s="16">
        <v>0</v>
      </c>
      <c r="G883" s="16">
        <v>0</v>
      </c>
      <c r="H883" s="16">
        <v>0</v>
      </c>
      <c r="I883" s="16">
        <v>0</v>
      </c>
      <c r="J883" s="4">
        <f t="shared" si="26"/>
        <v>0</v>
      </c>
    </row>
    <row r="884" spans="1:10" ht="30" customHeight="1">
      <c r="A884" s="52"/>
      <c r="B884" s="78"/>
      <c r="C884" s="78"/>
      <c r="D884" s="7" t="s">
        <v>190</v>
      </c>
      <c r="E884" s="16">
        <v>0</v>
      </c>
      <c r="F884" s="16">
        <v>0</v>
      </c>
      <c r="G884" s="16">
        <v>0</v>
      </c>
      <c r="H884" s="16">
        <v>0</v>
      </c>
      <c r="I884" s="16">
        <v>0</v>
      </c>
      <c r="J884" s="4">
        <f t="shared" si="26"/>
        <v>0</v>
      </c>
    </row>
    <row r="885" spans="1:10" ht="30" customHeight="1">
      <c r="A885" s="52"/>
      <c r="B885" s="78"/>
      <c r="C885" s="78"/>
      <c r="D885" s="7" t="s">
        <v>191</v>
      </c>
      <c r="E885" s="16">
        <v>0</v>
      </c>
      <c r="F885" s="16">
        <v>0</v>
      </c>
      <c r="G885" s="16">
        <v>0</v>
      </c>
      <c r="H885" s="16">
        <v>0</v>
      </c>
      <c r="I885" s="16">
        <v>0</v>
      </c>
      <c r="J885" s="4">
        <f t="shared" si="26"/>
        <v>0</v>
      </c>
    </row>
    <row r="886" spans="1:10" ht="30" customHeight="1">
      <c r="A886" s="53"/>
      <c r="B886" s="79"/>
      <c r="C886" s="79"/>
      <c r="D886" s="7" t="s">
        <v>192</v>
      </c>
      <c r="E886" s="16">
        <v>0</v>
      </c>
      <c r="F886" s="16">
        <v>0</v>
      </c>
      <c r="G886" s="16">
        <v>0</v>
      </c>
      <c r="H886" s="16">
        <v>0</v>
      </c>
      <c r="I886" s="16">
        <v>0</v>
      </c>
      <c r="J886" s="4">
        <f t="shared" si="26"/>
        <v>0</v>
      </c>
    </row>
    <row r="887" spans="1:10" ht="30" customHeight="1">
      <c r="A887" s="76">
        <v>16</v>
      </c>
      <c r="B887" s="77" t="s">
        <v>375</v>
      </c>
      <c r="C887" s="77" t="s">
        <v>349</v>
      </c>
      <c r="D887" s="7" t="s">
        <v>188</v>
      </c>
      <c r="E887" s="10">
        <f>E888+E889+E890+E891</f>
        <v>85</v>
      </c>
      <c r="F887" s="10">
        <f>F888+F889+F890+F891</f>
        <v>85.28</v>
      </c>
      <c r="G887" s="10">
        <f>G888+G889+G890+G891</f>
        <v>85.57568</v>
      </c>
      <c r="H887" s="10">
        <f>H888+H889+H890+H891</f>
        <v>85.88791807999999</v>
      </c>
      <c r="I887" s="10">
        <f>I888+I889+I890+I891</f>
        <v>86.21764149248</v>
      </c>
      <c r="J887" s="4">
        <f t="shared" si="26"/>
        <v>427.96123957247994</v>
      </c>
    </row>
    <row r="888" spans="1:10" ht="30" customHeight="1">
      <c r="A888" s="52"/>
      <c r="B888" s="78"/>
      <c r="C888" s="78"/>
      <c r="D888" s="7" t="s">
        <v>189</v>
      </c>
      <c r="E888" s="16">
        <v>0</v>
      </c>
      <c r="F888" s="16">
        <v>0</v>
      </c>
      <c r="G888" s="16">
        <v>0</v>
      </c>
      <c r="H888" s="16">
        <v>0</v>
      </c>
      <c r="I888" s="16">
        <v>0</v>
      </c>
      <c r="J888" s="4">
        <f t="shared" si="26"/>
        <v>0</v>
      </c>
    </row>
    <row r="889" spans="1:10" ht="30" customHeight="1">
      <c r="A889" s="52"/>
      <c r="B889" s="78"/>
      <c r="C889" s="78"/>
      <c r="D889" s="7" t="s">
        <v>190</v>
      </c>
      <c r="E889" s="16">
        <v>5</v>
      </c>
      <c r="F889" s="16">
        <f>E889*1.056</f>
        <v>5.28</v>
      </c>
      <c r="G889" s="16">
        <f>F889*1.056</f>
        <v>5.57568</v>
      </c>
      <c r="H889" s="16">
        <f>G889*1.056</f>
        <v>5.88791808</v>
      </c>
      <c r="I889" s="16">
        <f>H889*1.056</f>
        <v>6.21764149248</v>
      </c>
      <c r="J889" s="4">
        <f t="shared" si="26"/>
        <v>27.961239572480004</v>
      </c>
    </row>
    <row r="890" spans="1:10" ht="30" customHeight="1">
      <c r="A890" s="52"/>
      <c r="B890" s="78"/>
      <c r="C890" s="78"/>
      <c r="D890" s="7" t="s">
        <v>191</v>
      </c>
      <c r="E890" s="16">
        <v>30</v>
      </c>
      <c r="F890" s="16">
        <v>30</v>
      </c>
      <c r="G890" s="16">
        <v>30</v>
      </c>
      <c r="H890" s="16">
        <v>30</v>
      </c>
      <c r="I890" s="16">
        <v>30</v>
      </c>
      <c r="J890" s="4">
        <f t="shared" si="26"/>
        <v>150</v>
      </c>
    </row>
    <row r="891" spans="1:10" ht="30" customHeight="1">
      <c r="A891" s="53"/>
      <c r="B891" s="79"/>
      <c r="C891" s="79"/>
      <c r="D891" s="7" t="s">
        <v>192</v>
      </c>
      <c r="E891" s="16">
        <v>50</v>
      </c>
      <c r="F891" s="16">
        <v>50</v>
      </c>
      <c r="G891" s="16">
        <v>50</v>
      </c>
      <c r="H891" s="16">
        <v>50</v>
      </c>
      <c r="I891" s="16">
        <v>50</v>
      </c>
      <c r="J891" s="4">
        <f t="shared" si="26"/>
        <v>250</v>
      </c>
    </row>
    <row r="892" spans="1:10" ht="30" customHeight="1">
      <c r="A892" s="76">
        <v>17</v>
      </c>
      <c r="B892" s="77" t="s">
        <v>376</v>
      </c>
      <c r="C892" s="77" t="s">
        <v>348</v>
      </c>
      <c r="D892" s="7" t="s">
        <v>188</v>
      </c>
      <c r="E892" s="10">
        <f>E893+E894+E895+E896</f>
        <v>43</v>
      </c>
      <c r="F892" s="10">
        <f>F893+F894+F895+F896</f>
        <v>43.448</v>
      </c>
      <c r="G892" s="10">
        <f>G893+G894+G895+G896</f>
        <v>43.921088</v>
      </c>
      <c r="H892" s="10">
        <f>H893+H894+H895+H896</f>
        <v>44.420668928</v>
      </c>
      <c r="I892" s="10">
        <f>I893+I894+I895+I896</f>
        <v>44.948226387968006</v>
      </c>
      <c r="J892" s="4">
        <f aca="true" t="shared" si="27" ref="J892:J955">SUM(E892:I892)</f>
        <v>219.737983315968</v>
      </c>
    </row>
    <row r="893" spans="1:10" ht="30" customHeight="1">
      <c r="A893" s="52"/>
      <c r="B893" s="78"/>
      <c r="C893" s="78"/>
      <c r="D893" s="7" t="s">
        <v>189</v>
      </c>
      <c r="E893" s="16">
        <v>0</v>
      </c>
      <c r="F893" s="16">
        <v>0</v>
      </c>
      <c r="G893" s="16">
        <v>0</v>
      </c>
      <c r="H893" s="16">
        <v>0</v>
      </c>
      <c r="I893" s="16">
        <v>0</v>
      </c>
      <c r="J893" s="4">
        <f t="shared" si="27"/>
        <v>0</v>
      </c>
    </row>
    <row r="894" spans="1:10" ht="30" customHeight="1">
      <c r="A894" s="52"/>
      <c r="B894" s="78"/>
      <c r="C894" s="78"/>
      <c r="D894" s="7" t="s">
        <v>190</v>
      </c>
      <c r="E894" s="16">
        <v>8</v>
      </c>
      <c r="F894" s="16">
        <f>E894*1.056</f>
        <v>8.448</v>
      </c>
      <c r="G894" s="16">
        <f>F894*1.056</f>
        <v>8.921088000000001</v>
      </c>
      <c r="H894" s="16">
        <f>G894*1.056</f>
        <v>9.420668928000001</v>
      </c>
      <c r="I894" s="16">
        <f>H894*1.056</f>
        <v>9.948226387968003</v>
      </c>
      <c r="J894" s="4">
        <f t="shared" si="27"/>
        <v>44.73798331596801</v>
      </c>
    </row>
    <row r="895" spans="1:10" ht="30" customHeight="1">
      <c r="A895" s="52"/>
      <c r="B895" s="78"/>
      <c r="C895" s="78"/>
      <c r="D895" s="7" t="s">
        <v>191</v>
      </c>
      <c r="E895" s="16">
        <v>5</v>
      </c>
      <c r="F895" s="16">
        <v>5</v>
      </c>
      <c r="G895" s="16">
        <v>5</v>
      </c>
      <c r="H895" s="16">
        <v>5</v>
      </c>
      <c r="I895" s="16">
        <v>5</v>
      </c>
      <c r="J895" s="4">
        <f t="shared" si="27"/>
        <v>25</v>
      </c>
    </row>
    <row r="896" spans="1:10" ht="30" customHeight="1">
      <c r="A896" s="53"/>
      <c r="B896" s="79"/>
      <c r="C896" s="79"/>
      <c r="D896" s="7" t="s">
        <v>192</v>
      </c>
      <c r="E896" s="16">
        <v>30</v>
      </c>
      <c r="F896" s="16">
        <v>30</v>
      </c>
      <c r="G896" s="16">
        <v>30</v>
      </c>
      <c r="H896" s="16">
        <v>30</v>
      </c>
      <c r="I896" s="16">
        <v>30</v>
      </c>
      <c r="J896" s="4">
        <f t="shared" si="27"/>
        <v>150</v>
      </c>
    </row>
    <row r="897" spans="1:10" ht="30" customHeight="1">
      <c r="A897" s="76">
        <v>18</v>
      </c>
      <c r="B897" s="77" t="s">
        <v>377</v>
      </c>
      <c r="C897" s="77" t="s">
        <v>349</v>
      </c>
      <c r="D897" s="7" t="s">
        <v>188</v>
      </c>
      <c r="E897" s="10">
        <f>E898+E899+E900+E901</f>
        <v>0</v>
      </c>
      <c r="F897" s="10">
        <f>F898+F899+F900+F901</f>
        <v>0</v>
      </c>
      <c r="G897" s="10">
        <f>G898+G899+G900+G901</f>
        <v>0</v>
      </c>
      <c r="H897" s="10">
        <f>H898+H899+H900+H901</f>
        <v>0</v>
      </c>
      <c r="I897" s="10">
        <f>I898+I899+I900+I901</f>
        <v>0</v>
      </c>
      <c r="J897" s="4">
        <f t="shared" si="27"/>
        <v>0</v>
      </c>
    </row>
    <row r="898" spans="1:10" ht="30" customHeight="1">
      <c r="A898" s="52"/>
      <c r="B898" s="78"/>
      <c r="C898" s="78"/>
      <c r="D898" s="7" t="s">
        <v>189</v>
      </c>
      <c r="E898" s="16">
        <v>0</v>
      </c>
      <c r="F898" s="16">
        <v>0</v>
      </c>
      <c r="G898" s="16">
        <v>0</v>
      </c>
      <c r="H898" s="16">
        <v>0</v>
      </c>
      <c r="I898" s="16">
        <v>0</v>
      </c>
      <c r="J898" s="4">
        <f t="shared" si="27"/>
        <v>0</v>
      </c>
    </row>
    <row r="899" spans="1:10" ht="30" customHeight="1">
      <c r="A899" s="52"/>
      <c r="B899" s="78"/>
      <c r="C899" s="78"/>
      <c r="D899" s="7" t="s">
        <v>190</v>
      </c>
      <c r="E899" s="16">
        <v>0</v>
      </c>
      <c r="F899" s="16">
        <v>0</v>
      </c>
      <c r="G899" s="16">
        <v>0</v>
      </c>
      <c r="H899" s="16">
        <v>0</v>
      </c>
      <c r="I899" s="16">
        <v>0</v>
      </c>
      <c r="J899" s="4">
        <f t="shared" si="27"/>
        <v>0</v>
      </c>
    </row>
    <row r="900" spans="1:10" ht="30" customHeight="1">
      <c r="A900" s="52"/>
      <c r="B900" s="78"/>
      <c r="C900" s="78"/>
      <c r="D900" s="7" t="s">
        <v>191</v>
      </c>
      <c r="E900" s="16">
        <v>0</v>
      </c>
      <c r="F900" s="16">
        <v>0</v>
      </c>
      <c r="G900" s="16">
        <v>0</v>
      </c>
      <c r="H900" s="16">
        <v>0</v>
      </c>
      <c r="I900" s="16">
        <v>0</v>
      </c>
      <c r="J900" s="4">
        <f t="shared" si="27"/>
        <v>0</v>
      </c>
    </row>
    <row r="901" spans="1:10" ht="30" customHeight="1">
      <c r="A901" s="53"/>
      <c r="B901" s="79"/>
      <c r="C901" s="79"/>
      <c r="D901" s="7" t="s">
        <v>192</v>
      </c>
      <c r="E901" s="16">
        <v>0</v>
      </c>
      <c r="F901" s="16">
        <v>0</v>
      </c>
      <c r="G901" s="16">
        <v>0</v>
      </c>
      <c r="H901" s="16">
        <v>0</v>
      </c>
      <c r="I901" s="16">
        <v>0</v>
      </c>
      <c r="J901" s="4">
        <f t="shared" si="27"/>
        <v>0</v>
      </c>
    </row>
    <row r="902" spans="1:10" ht="30" customHeight="1">
      <c r="A902" s="76">
        <v>19</v>
      </c>
      <c r="B902" s="77" t="s">
        <v>378</v>
      </c>
      <c r="C902" s="77" t="s">
        <v>348</v>
      </c>
      <c r="D902" s="7" t="s">
        <v>188</v>
      </c>
      <c r="E902" s="10">
        <f>E903+E904+E905+E906</f>
        <v>92</v>
      </c>
      <c r="F902" s="10">
        <f>F903+F904+F905+F906</f>
        <v>96.772</v>
      </c>
      <c r="G902" s="10">
        <f>G903+G904+G905+G906</f>
        <v>101.91123200000001</v>
      </c>
      <c r="H902" s="10">
        <f>H903+H904+H905+H906</f>
        <v>107.33826099200002</v>
      </c>
      <c r="I902" s="10">
        <f>I903+I904+I905+I906</f>
        <v>113.06920360755203</v>
      </c>
      <c r="J902" s="4">
        <f t="shared" si="27"/>
        <v>511.090696599552</v>
      </c>
    </row>
    <row r="903" spans="1:10" ht="30" customHeight="1">
      <c r="A903" s="52"/>
      <c r="B903" s="78"/>
      <c r="C903" s="78"/>
      <c r="D903" s="7" t="s">
        <v>189</v>
      </c>
      <c r="E903" s="16">
        <v>0</v>
      </c>
      <c r="F903" s="16">
        <v>0</v>
      </c>
      <c r="G903" s="16">
        <v>0</v>
      </c>
      <c r="H903" s="16">
        <v>0</v>
      </c>
      <c r="I903" s="16">
        <v>0</v>
      </c>
      <c r="J903" s="4">
        <f t="shared" si="27"/>
        <v>0</v>
      </c>
    </row>
    <row r="904" spans="1:10" ht="30" customHeight="1">
      <c r="A904" s="52"/>
      <c r="B904" s="78"/>
      <c r="C904" s="78"/>
      <c r="D904" s="7" t="s">
        <v>190</v>
      </c>
      <c r="E904" s="16">
        <v>87</v>
      </c>
      <c r="F904" s="16">
        <f>E904*1.056-0.1</f>
        <v>91.772</v>
      </c>
      <c r="G904" s="16">
        <f>F904*1.056</f>
        <v>96.91123200000001</v>
      </c>
      <c r="H904" s="16">
        <f>G904*1.056</f>
        <v>102.33826099200002</v>
      </c>
      <c r="I904" s="16">
        <f>H904*1.056</f>
        <v>108.06920360755203</v>
      </c>
      <c r="J904" s="4">
        <f t="shared" si="27"/>
        <v>486.090696599552</v>
      </c>
    </row>
    <row r="905" spans="1:10" ht="30" customHeight="1">
      <c r="A905" s="52"/>
      <c r="B905" s="78"/>
      <c r="C905" s="78"/>
      <c r="D905" s="7" t="s">
        <v>191</v>
      </c>
      <c r="E905" s="16">
        <v>0</v>
      </c>
      <c r="F905" s="16">
        <v>0</v>
      </c>
      <c r="G905" s="16">
        <v>0</v>
      </c>
      <c r="H905" s="16">
        <v>0</v>
      </c>
      <c r="I905" s="16">
        <v>0</v>
      </c>
      <c r="J905" s="4">
        <f t="shared" si="27"/>
        <v>0</v>
      </c>
    </row>
    <row r="906" spans="1:10" ht="30" customHeight="1">
      <c r="A906" s="53"/>
      <c r="B906" s="79"/>
      <c r="C906" s="79"/>
      <c r="D906" s="7" t="s">
        <v>192</v>
      </c>
      <c r="E906" s="16">
        <v>5</v>
      </c>
      <c r="F906" s="16">
        <v>5</v>
      </c>
      <c r="G906" s="16">
        <v>5</v>
      </c>
      <c r="H906" s="16">
        <v>5</v>
      </c>
      <c r="I906" s="16">
        <v>5</v>
      </c>
      <c r="J906" s="4">
        <f t="shared" si="27"/>
        <v>25</v>
      </c>
    </row>
    <row r="907" spans="1:10" ht="30" customHeight="1">
      <c r="A907" s="76">
        <v>20</v>
      </c>
      <c r="B907" s="77" t="s">
        <v>317</v>
      </c>
      <c r="C907" s="77" t="s">
        <v>90</v>
      </c>
      <c r="D907" s="7" t="s">
        <v>188</v>
      </c>
      <c r="E907" s="10">
        <f>E908+E909+E910+E911</f>
        <v>18</v>
      </c>
      <c r="F907" s="10">
        <f>F908+F909+F910+F911</f>
        <v>18.84</v>
      </c>
      <c r="G907" s="10">
        <f>G908+G909+G910+G911</f>
        <v>19.727040000000002</v>
      </c>
      <c r="H907" s="10">
        <f>H908+H909+H910+H911</f>
        <v>20.663754240000003</v>
      </c>
      <c r="I907" s="10">
        <f>I908+I909+I910+I911</f>
        <v>21.652924477440003</v>
      </c>
      <c r="J907" s="4">
        <f t="shared" si="27"/>
        <v>98.88371871744002</v>
      </c>
    </row>
    <row r="908" spans="1:10" ht="30" customHeight="1">
      <c r="A908" s="52"/>
      <c r="B908" s="78"/>
      <c r="C908" s="78"/>
      <c r="D908" s="7" t="s">
        <v>189</v>
      </c>
      <c r="E908" s="16">
        <v>0</v>
      </c>
      <c r="F908" s="16">
        <v>0</v>
      </c>
      <c r="G908" s="16">
        <v>0</v>
      </c>
      <c r="H908" s="16">
        <v>0</v>
      </c>
      <c r="I908" s="16">
        <v>0</v>
      </c>
      <c r="J908" s="4">
        <f t="shared" si="27"/>
        <v>0</v>
      </c>
    </row>
    <row r="909" spans="1:10" ht="30" customHeight="1">
      <c r="A909" s="52"/>
      <c r="B909" s="78"/>
      <c r="C909" s="78"/>
      <c r="D909" s="7" t="s">
        <v>190</v>
      </c>
      <c r="E909" s="16">
        <v>15</v>
      </c>
      <c r="F909" s="16">
        <f>E909*1.056</f>
        <v>15.84</v>
      </c>
      <c r="G909" s="16">
        <f>F909*1.056</f>
        <v>16.727040000000002</v>
      </c>
      <c r="H909" s="16">
        <f>G909*1.056</f>
        <v>17.663754240000003</v>
      </c>
      <c r="I909" s="16">
        <f>H909*1.056</f>
        <v>18.652924477440003</v>
      </c>
      <c r="J909" s="4">
        <f t="shared" si="27"/>
        <v>83.88371871744002</v>
      </c>
    </row>
    <row r="910" spans="1:10" ht="30" customHeight="1">
      <c r="A910" s="52"/>
      <c r="B910" s="78"/>
      <c r="C910" s="78"/>
      <c r="D910" s="7" t="s">
        <v>191</v>
      </c>
      <c r="E910" s="16">
        <v>0</v>
      </c>
      <c r="F910" s="16">
        <v>0</v>
      </c>
      <c r="G910" s="16">
        <v>0</v>
      </c>
      <c r="H910" s="16">
        <v>0</v>
      </c>
      <c r="I910" s="16">
        <v>0</v>
      </c>
      <c r="J910" s="4">
        <f t="shared" si="27"/>
        <v>0</v>
      </c>
    </row>
    <row r="911" spans="1:10" ht="30" customHeight="1">
      <c r="A911" s="53"/>
      <c r="B911" s="79"/>
      <c r="C911" s="79"/>
      <c r="D911" s="7" t="s">
        <v>192</v>
      </c>
      <c r="E911" s="16">
        <v>3</v>
      </c>
      <c r="F911" s="16">
        <v>3</v>
      </c>
      <c r="G911" s="16">
        <v>3</v>
      </c>
      <c r="H911" s="16">
        <v>3</v>
      </c>
      <c r="I911" s="16">
        <v>3</v>
      </c>
      <c r="J911" s="4">
        <f t="shared" si="27"/>
        <v>15</v>
      </c>
    </row>
    <row r="912" spans="1:10" ht="30" customHeight="1">
      <c r="A912" s="76">
        <v>21</v>
      </c>
      <c r="B912" s="77" t="s">
        <v>379</v>
      </c>
      <c r="C912" s="77" t="s">
        <v>90</v>
      </c>
      <c r="D912" s="7" t="s">
        <v>188</v>
      </c>
      <c r="E912" s="10">
        <f>E913+E915+E914+E916</f>
        <v>0</v>
      </c>
      <c r="F912" s="10">
        <f>F913+F915+F914+F916</f>
        <v>0</v>
      </c>
      <c r="G912" s="10">
        <f>G913+G915+G914+G916</f>
        <v>0</v>
      </c>
      <c r="H912" s="10">
        <f>H913+H915+H914+H916</f>
        <v>0</v>
      </c>
      <c r="I912" s="10">
        <f>I913+I915+I914+I916</f>
        <v>0</v>
      </c>
      <c r="J912" s="4">
        <f t="shared" si="27"/>
        <v>0</v>
      </c>
    </row>
    <row r="913" spans="1:10" ht="30" customHeight="1">
      <c r="A913" s="52"/>
      <c r="B913" s="78"/>
      <c r="C913" s="78"/>
      <c r="D913" s="7" t="s">
        <v>189</v>
      </c>
      <c r="E913" s="16">
        <v>0</v>
      </c>
      <c r="F913" s="16">
        <v>0</v>
      </c>
      <c r="G913" s="16">
        <v>0</v>
      </c>
      <c r="H913" s="16">
        <v>0</v>
      </c>
      <c r="I913" s="16">
        <v>0</v>
      </c>
      <c r="J913" s="4">
        <f t="shared" si="27"/>
        <v>0</v>
      </c>
    </row>
    <row r="914" spans="1:10" ht="30" customHeight="1">
      <c r="A914" s="52"/>
      <c r="B914" s="78"/>
      <c r="C914" s="78"/>
      <c r="D914" s="7" t="s">
        <v>190</v>
      </c>
      <c r="E914" s="16">
        <v>0</v>
      </c>
      <c r="F914" s="16">
        <v>0</v>
      </c>
      <c r="G914" s="16">
        <v>0</v>
      </c>
      <c r="H914" s="16">
        <v>0</v>
      </c>
      <c r="I914" s="16">
        <v>0</v>
      </c>
      <c r="J914" s="4">
        <f t="shared" si="27"/>
        <v>0</v>
      </c>
    </row>
    <row r="915" spans="1:10" ht="30" customHeight="1">
      <c r="A915" s="52"/>
      <c r="B915" s="78"/>
      <c r="C915" s="78"/>
      <c r="D915" s="7" t="s">
        <v>191</v>
      </c>
      <c r="E915" s="16">
        <v>0</v>
      </c>
      <c r="F915" s="16">
        <v>0</v>
      </c>
      <c r="G915" s="16">
        <v>0</v>
      </c>
      <c r="H915" s="16">
        <v>0</v>
      </c>
      <c r="I915" s="16">
        <v>0</v>
      </c>
      <c r="J915" s="4">
        <f t="shared" si="27"/>
        <v>0</v>
      </c>
    </row>
    <row r="916" spans="1:10" ht="30" customHeight="1">
      <c r="A916" s="53"/>
      <c r="B916" s="79"/>
      <c r="C916" s="79"/>
      <c r="D916" s="7" t="s">
        <v>192</v>
      </c>
      <c r="E916" s="16">
        <v>0</v>
      </c>
      <c r="F916" s="16">
        <v>0</v>
      </c>
      <c r="G916" s="16">
        <v>0</v>
      </c>
      <c r="H916" s="16">
        <v>0</v>
      </c>
      <c r="I916" s="16">
        <v>0</v>
      </c>
      <c r="J916" s="4">
        <f t="shared" si="27"/>
        <v>0</v>
      </c>
    </row>
    <row r="917" spans="1:10" ht="30" customHeight="1">
      <c r="A917" s="76">
        <v>22</v>
      </c>
      <c r="B917" s="77" t="s">
        <v>380</v>
      </c>
      <c r="C917" s="77" t="s">
        <v>347</v>
      </c>
      <c r="D917" s="7" t="s">
        <v>188</v>
      </c>
      <c r="E917" s="10">
        <f>E918+E919+E920+E921</f>
        <v>0</v>
      </c>
      <c r="F917" s="10">
        <f>F918+F919+F920+F921</f>
        <v>0</v>
      </c>
      <c r="G917" s="10">
        <f>G918+G919+G920+G921</f>
        <v>0</v>
      </c>
      <c r="H917" s="10">
        <f>H918+H919+H920+H921</f>
        <v>0</v>
      </c>
      <c r="I917" s="10">
        <f>I918+I919+I920+I921</f>
        <v>0</v>
      </c>
      <c r="J917" s="4">
        <f t="shared" si="27"/>
        <v>0</v>
      </c>
    </row>
    <row r="918" spans="1:10" ht="30" customHeight="1">
      <c r="A918" s="52"/>
      <c r="B918" s="78"/>
      <c r="C918" s="78"/>
      <c r="D918" s="7" t="s">
        <v>189</v>
      </c>
      <c r="E918" s="16">
        <v>0</v>
      </c>
      <c r="F918" s="16">
        <v>0</v>
      </c>
      <c r="G918" s="16">
        <v>0</v>
      </c>
      <c r="H918" s="16">
        <v>0</v>
      </c>
      <c r="I918" s="16">
        <v>0</v>
      </c>
      <c r="J918" s="4">
        <f t="shared" si="27"/>
        <v>0</v>
      </c>
    </row>
    <row r="919" spans="1:10" ht="30" customHeight="1">
      <c r="A919" s="52"/>
      <c r="B919" s="78"/>
      <c r="C919" s="78"/>
      <c r="D919" s="7" t="s">
        <v>190</v>
      </c>
      <c r="E919" s="16">
        <v>0</v>
      </c>
      <c r="F919" s="16">
        <v>0</v>
      </c>
      <c r="G919" s="16">
        <v>0</v>
      </c>
      <c r="H919" s="16">
        <v>0</v>
      </c>
      <c r="I919" s="16">
        <v>0</v>
      </c>
      <c r="J919" s="4">
        <f t="shared" si="27"/>
        <v>0</v>
      </c>
    </row>
    <row r="920" spans="1:10" ht="30" customHeight="1">
      <c r="A920" s="52"/>
      <c r="B920" s="78"/>
      <c r="C920" s="78"/>
      <c r="D920" s="7" t="s">
        <v>191</v>
      </c>
      <c r="E920" s="16">
        <v>0</v>
      </c>
      <c r="F920" s="16">
        <v>0</v>
      </c>
      <c r="G920" s="16">
        <v>0</v>
      </c>
      <c r="H920" s="16">
        <v>0</v>
      </c>
      <c r="I920" s="16">
        <v>0</v>
      </c>
      <c r="J920" s="4">
        <f t="shared" si="27"/>
        <v>0</v>
      </c>
    </row>
    <row r="921" spans="1:10" ht="30" customHeight="1">
      <c r="A921" s="53"/>
      <c r="B921" s="79"/>
      <c r="C921" s="79"/>
      <c r="D921" s="7" t="s">
        <v>192</v>
      </c>
      <c r="E921" s="16">
        <v>0</v>
      </c>
      <c r="F921" s="16">
        <v>0</v>
      </c>
      <c r="G921" s="16">
        <v>0</v>
      </c>
      <c r="H921" s="16">
        <v>0</v>
      </c>
      <c r="I921" s="16">
        <v>0</v>
      </c>
      <c r="J921" s="4">
        <f t="shared" si="27"/>
        <v>0</v>
      </c>
    </row>
    <row r="922" spans="1:10" ht="30" customHeight="1">
      <c r="A922" s="76">
        <v>23</v>
      </c>
      <c r="B922" s="77" t="s">
        <v>381</v>
      </c>
      <c r="C922" s="77" t="s">
        <v>57</v>
      </c>
      <c r="D922" s="7" t="s">
        <v>188</v>
      </c>
      <c r="E922" s="10">
        <f>E923+E924+E925+E926</f>
        <v>0</v>
      </c>
      <c r="F922" s="10">
        <f>F923+F924+F925+F926</f>
        <v>0</v>
      </c>
      <c r="G922" s="10">
        <f>G923+G924+G925+G926</f>
        <v>0</v>
      </c>
      <c r="H922" s="10">
        <f>H923+H924+H925+H926</f>
        <v>0</v>
      </c>
      <c r="I922" s="10">
        <f>I923+I924+I925+I926</f>
        <v>0</v>
      </c>
      <c r="J922" s="4">
        <f t="shared" si="27"/>
        <v>0</v>
      </c>
    </row>
    <row r="923" spans="1:10" ht="30" customHeight="1">
      <c r="A923" s="52"/>
      <c r="B923" s="78"/>
      <c r="C923" s="78"/>
      <c r="D923" s="7" t="s">
        <v>189</v>
      </c>
      <c r="E923" s="16">
        <v>0</v>
      </c>
      <c r="F923" s="16">
        <v>0</v>
      </c>
      <c r="G923" s="16">
        <v>0</v>
      </c>
      <c r="H923" s="16">
        <v>0</v>
      </c>
      <c r="I923" s="16">
        <v>0</v>
      </c>
      <c r="J923" s="4">
        <f t="shared" si="27"/>
        <v>0</v>
      </c>
    </row>
    <row r="924" spans="1:10" ht="30" customHeight="1">
      <c r="A924" s="52"/>
      <c r="B924" s="78"/>
      <c r="C924" s="78"/>
      <c r="D924" s="7" t="s">
        <v>190</v>
      </c>
      <c r="E924" s="16">
        <v>0</v>
      </c>
      <c r="F924" s="16">
        <v>0</v>
      </c>
      <c r="G924" s="16">
        <v>0</v>
      </c>
      <c r="H924" s="16">
        <v>0</v>
      </c>
      <c r="I924" s="16">
        <v>0</v>
      </c>
      <c r="J924" s="4">
        <f t="shared" si="27"/>
        <v>0</v>
      </c>
    </row>
    <row r="925" spans="1:10" ht="30" customHeight="1">
      <c r="A925" s="52"/>
      <c r="B925" s="78"/>
      <c r="C925" s="78"/>
      <c r="D925" s="7" t="s">
        <v>191</v>
      </c>
      <c r="E925" s="16">
        <v>0</v>
      </c>
      <c r="F925" s="16">
        <v>0</v>
      </c>
      <c r="G925" s="16">
        <v>0</v>
      </c>
      <c r="H925" s="16">
        <v>0</v>
      </c>
      <c r="I925" s="16">
        <v>0</v>
      </c>
      <c r="J925" s="4">
        <f t="shared" si="27"/>
        <v>0</v>
      </c>
    </row>
    <row r="926" spans="1:10" ht="30" customHeight="1">
      <c r="A926" s="53"/>
      <c r="B926" s="79"/>
      <c r="C926" s="79"/>
      <c r="D926" s="7" t="s">
        <v>192</v>
      </c>
      <c r="E926" s="16">
        <v>0</v>
      </c>
      <c r="F926" s="16">
        <v>0</v>
      </c>
      <c r="G926" s="16">
        <v>0</v>
      </c>
      <c r="H926" s="16">
        <v>0</v>
      </c>
      <c r="I926" s="16">
        <v>0</v>
      </c>
      <c r="J926" s="4">
        <f t="shared" si="27"/>
        <v>0</v>
      </c>
    </row>
    <row r="927" spans="1:10" ht="27" customHeight="1">
      <c r="A927" s="76">
        <v>24</v>
      </c>
      <c r="B927" s="77" t="s">
        <v>91</v>
      </c>
      <c r="C927" s="77" t="s">
        <v>451</v>
      </c>
      <c r="D927" s="7" t="s">
        <v>188</v>
      </c>
      <c r="E927" s="10">
        <f>E928+E929+E930+E931</f>
        <v>1015.2</v>
      </c>
      <c r="F927" s="10">
        <f>F928+F929+F930+F931</f>
        <v>1046</v>
      </c>
      <c r="G927" s="10">
        <f>G928+G929+G930+G931</f>
        <v>1105</v>
      </c>
      <c r="H927" s="10">
        <f>H928+H929+H930+H931</f>
        <v>1168</v>
      </c>
      <c r="I927" s="10">
        <f>I928+I929+I930+I931</f>
        <v>1214.5</v>
      </c>
      <c r="J927" s="4">
        <f t="shared" si="27"/>
        <v>5548.7</v>
      </c>
    </row>
    <row r="928" spans="1:10" ht="27" customHeight="1">
      <c r="A928" s="52"/>
      <c r="B928" s="78"/>
      <c r="C928" s="78"/>
      <c r="D928" s="7" t="s">
        <v>189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  <c r="J928" s="4">
        <f t="shared" si="27"/>
        <v>0</v>
      </c>
    </row>
    <row r="929" spans="1:10" ht="27" customHeight="1">
      <c r="A929" s="52"/>
      <c r="B929" s="78"/>
      <c r="C929" s="78"/>
      <c r="D929" s="7" t="s">
        <v>190</v>
      </c>
      <c r="E929" s="11">
        <v>1012.2</v>
      </c>
      <c r="F929" s="11">
        <v>1042</v>
      </c>
      <c r="G929" s="11">
        <v>1100</v>
      </c>
      <c r="H929" s="11">
        <v>1162</v>
      </c>
      <c r="I929" s="11">
        <v>1208.5</v>
      </c>
      <c r="J929" s="4">
        <f t="shared" si="27"/>
        <v>5524.7</v>
      </c>
    </row>
    <row r="930" spans="1:10" ht="27" customHeight="1">
      <c r="A930" s="52"/>
      <c r="B930" s="78"/>
      <c r="C930" s="78"/>
      <c r="D930" s="7" t="s">
        <v>191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  <c r="J930" s="4">
        <f t="shared" si="27"/>
        <v>0</v>
      </c>
    </row>
    <row r="931" spans="1:10" ht="27" customHeight="1">
      <c r="A931" s="53"/>
      <c r="B931" s="79"/>
      <c r="C931" s="79"/>
      <c r="D931" s="7" t="s">
        <v>192</v>
      </c>
      <c r="E931" s="11">
        <v>3</v>
      </c>
      <c r="F931" s="11">
        <v>4</v>
      </c>
      <c r="G931" s="11">
        <v>5</v>
      </c>
      <c r="H931" s="11">
        <v>6</v>
      </c>
      <c r="I931" s="11">
        <v>6</v>
      </c>
      <c r="J931" s="4">
        <f t="shared" si="27"/>
        <v>24</v>
      </c>
    </row>
    <row r="932" spans="1:10" ht="27" customHeight="1">
      <c r="A932" s="58" t="s">
        <v>413</v>
      </c>
      <c r="B932" s="59"/>
      <c r="C932" s="59"/>
      <c r="D932" s="60"/>
      <c r="E932" s="8">
        <f>SUM(E812,E817,E822,E827,E832,E837,E842,E847,E852,E857,E862,E867,E872,E877,E882,E887,E892,E897,E902,E907,E912,E917,E922,E927)</f>
        <v>1742.2</v>
      </c>
      <c r="F932" s="8">
        <f>SUM(F812,F817,F822,F827,F832,F837,F842,F847,F852,F857,F862,F867,F872,F877,F882,F887,F892,F897,F902,F907,F912,F917,F922,F927)</f>
        <v>1797.468</v>
      </c>
      <c r="G932" s="8">
        <f>SUM(G812,G817,G822,G827,G832,G837,G842,G847,G852,G857,G862,G867,G872,G877,G882,G887,G892,G897,G902,G907,G912,G917,G922,G927)</f>
        <v>1881.210208</v>
      </c>
      <c r="H932" s="8">
        <f>SUM(H812,H817,H822,H827,H832,H837,H842,H847,H852,H857,H862,H867,H872,H877,H882,H887,H892,H897,H902,H907,H912,H917,H922,H927)</f>
        <v>1975.358779648</v>
      </c>
      <c r="I932" s="8">
        <f>SUM(I812,I817,I822,I827,I832,I837,I842,I847,I852,I857,I862,I867,I872,I877,I882,I887,I892,I897,I902,I907,I912,I917,I922,I927)</f>
        <v>2049.442071308288</v>
      </c>
      <c r="J932" s="4">
        <f t="shared" si="27"/>
        <v>9445.679058956288</v>
      </c>
    </row>
    <row r="933" spans="1:11" ht="25.5" customHeight="1">
      <c r="A933" s="25"/>
      <c r="B933" s="26"/>
      <c r="C933" s="26"/>
      <c r="D933" s="27" t="s">
        <v>189</v>
      </c>
      <c r="E933" s="28">
        <f>E813+E818+E823+E828+E833+E838+E843+E848+E853+E858+E863+E868+E873+E878+E883+E888+E893+E898+E903+E908+E913+E918+E923+E928</f>
        <v>0</v>
      </c>
      <c r="F933" s="28">
        <f>F813+F818+F823+F828+F833+F838+F843+F848+F853+F858+F863+F868+F873+F878+F883+F888+F893+F898+F903+F908+F913+F918+F923+F928</f>
        <v>0</v>
      </c>
      <c r="G933" s="28">
        <f>G813+G818+G823+G828+G833+G838+G843+G848+G853+G858+G863+G868+G873+G878+G883+G888+G893+G898+G903+G908+G913+G918+G923+G928</f>
        <v>0</v>
      </c>
      <c r="H933" s="28">
        <f>H813+H818+H823+H828+H833+H838+H843+H848+H853+H858+H863+H868+H873+H878+H883+H888+H893+H898+H903+H908+H913+H918+H923+H928</f>
        <v>0</v>
      </c>
      <c r="I933" s="28">
        <f>I813+I818+I823+I828+I833+I838+I843+I848+I853+I858+I863+I868+I873+I878+I883+I888+I893+I898+I903+I908+I913+I918+I923+I928</f>
        <v>0</v>
      </c>
      <c r="J933" s="4">
        <f t="shared" si="27"/>
        <v>0</v>
      </c>
      <c r="K933" s="14"/>
    </row>
    <row r="934" spans="1:11" ht="25.5" customHeight="1">
      <c r="A934" s="29"/>
      <c r="B934" s="30"/>
      <c r="C934" s="30"/>
      <c r="D934" s="31" t="s">
        <v>190</v>
      </c>
      <c r="E934" s="28">
        <f aca="true" t="shared" si="28" ref="E934:I936">E814+E819+E824+E829+E834+E839+E844+E849+E854+E859+E864+E869+E874+E879+E884+E889+E894+E899+E904+E909+E914+E919+E924+E929</f>
        <v>1414.2</v>
      </c>
      <c r="F934" s="28">
        <f t="shared" si="28"/>
        <v>1466.4679999999998</v>
      </c>
      <c r="G934" s="28">
        <f t="shared" si="28"/>
        <v>1548.210208</v>
      </c>
      <c r="H934" s="28">
        <f t="shared" si="28"/>
        <v>1635.358779648</v>
      </c>
      <c r="I934" s="28">
        <f t="shared" si="28"/>
        <v>1708.4420713082882</v>
      </c>
      <c r="J934" s="4">
        <f t="shared" si="27"/>
        <v>7772.679058956289</v>
      </c>
      <c r="K934" s="14"/>
    </row>
    <row r="935" spans="1:11" ht="25.5" customHeight="1">
      <c r="A935" s="29"/>
      <c r="B935" s="30"/>
      <c r="C935" s="30"/>
      <c r="D935" s="31" t="s">
        <v>191</v>
      </c>
      <c r="E935" s="28">
        <f t="shared" si="28"/>
        <v>154</v>
      </c>
      <c r="F935" s="28">
        <f t="shared" si="28"/>
        <v>155</v>
      </c>
      <c r="G935" s="28">
        <f t="shared" si="28"/>
        <v>156</v>
      </c>
      <c r="H935" s="28">
        <f t="shared" si="28"/>
        <v>157</v>
      </c>
      <c r="I935" s="28">
        <f t="shared" si="28"/>
        <v>158</v>
      </c>
      <c r="J935" s="4">
        <f t="shared" si="27"/>
        <v>780</v>
      </c>
      <c r="K935" s="14"/>
    </row>
    <row r="936" spans="1:11" ht="25.5" customHeight="1">
      <c r="A936" s="29"/>
      <c r="B936" s="30"/>
      <c r="C936" s="30"/>
      <c r="D936" s="31" t="s">
        <v>192</v>
      </c>
      <c r="E936" s="28">
        <f t="shared" si="28"/>
        <v>174</v>
      </c>
      <c r="F936" s="28">
        <f t="shared" si="28"/>
        <v>176</v>
      </c>
      <c r="G936" s="28">
        <f t="shared" si="28"/>
        <v>177</v>
      </c>
      <c r="H936" s="28">
        <f t="shared" si="28"/>
        <v>183</v>
      </c>
      <c r="I936" s="28">
        <f t="shared" si="28"/>
        <v>183</v>
      </c>
      <c r="J936" s="4">
        <f t="shared" si="27"/>
        <v>893</v>
      </c>
      <c r="K936" s="14"/>
    </row>
    <row r="937" spans="1:10" ht="27" customHeight="1">
      <c r="A937" s="55" t="s">
        <v>336</v>
      </c>
      <c r="B937" s="72"/>
      <c r="C937" s="72"/>
      <c r="D937" s="72"/>
      <c r="E937" s="72"/>
      <c r="F937" s="72"/>
      <c r="G937" s="72"/>
      <c r="H937" s="72"/>
      <c r="I937" s="72"/>
      <c r="J937" s="73"/>
    </row>
    <row r="938" spans="1:11" ht="27" customHeight="1">
      <c r="A938" s="76">
        <v>1</v>
      </c>
      <c r="B938" s="51" t="s">
        <v>318</v>
      </c>
      <c r="C938" s="65" t="s">
        <v>345</v>
      </c>
      <c r="D938" s="7" t="s">
        <v>188</v>
      </c>
      <c r="E938" s="8">
        <v>5</v>
      </c>
      <c r="F938" s="8">
        <v>6</v>
      </c>
      <c r="G938" s="8">
        <v>6</v>
      </c>
      <c r="H938" s="8">
        <v>6</v>
      </c>
      <c r="I938" s="8">
        <v>7</v>
      </c>
      <c r="J938" s="4">
        <f t="shared" si="27"/>
        <v>30</v>
      </c>
      <c r="K938" s="14"/>
    </row>
    <row r="939" spans="1:11" ht="27" customHeight="1">
      <c r="A939" s="52"/>
      <c r="B939" s="52"/>
      <c r="C939" s="66"/>
      <c r="D939" s="7" t="s">
        <v>189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4">
        <f t="shared" si="27"/>
        <v>0</v>
      </c>
      <c r="K939" s="14"/>
    </row>
    <row r="940" spans="1:10" ht="27" customHeight="1">
      <c r="A940" s="52"/>
      <c r="B940" s="52"/>
      <c r="C940" s="66"/>
      <c r="D940" s="7" t="s">
        <v>190</v>
      </c>
      <c r="E940" s="9">
        <v>2</v>
      </c>
      <c r="F940" s="9">
        <v>2</v>
      </c>
      <c r="G940" s="9">
        <v>2</v>
      </c>
      <c r="H940" s="9">
        <v>2</v>
      </c>
      <c r="I940" s="9">
        <v>2</v>
      </c>
      <c r="J940" s="4">
        <f t="shared" si="27"/>
        <v>10</v>
      </c>
    </row>
    <row r="941" spans="1:10" ht="27" customHeight="1">
      <c r="A941" s="52"/>
      <c r="B941" s="52"/>
      <c r="C941" s="66"/>
      <c r="D941" s="7" t="s">
        <v>191</v>
      </c>
      <c r="E941" s="9">
        <v>3</v>
      </c>
      <c r="F941" s="9">
        <v>4</v>
      </c>
      <c r="G941" s="9">
        <v>4</v>
      </c>
      <c r="H941" s="9">
        <v>4</v>
      </c>
      <c r="I941" s="9">
        <v>5</v>
      </c>
      <c r="J941" s="4">
        <f t="shared" si="27"/>
        <v>20</v>
      </c>
    </row>
    <row r="942" spans="1:10" ht="27" customHeight="1">
      <c r="A942" s="53"/>
      <c r="B942" s="53"/>
      <c r="C942" s="67"/>
      <c r="D942" s="7" t="s">
        <v>192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4">
        <f t="shared" si="27"/>
        <v>0</v>
      </c>
    </row>
    <row r="943" spans="1:10" ht="27" customHeight="1">
      <c r="A943" s="76">
        <v>2</v>
      </c>
      <c r="B943" s="51" t="s">
        <v>319</v>
      </c>
      <c r="C943" s="54" t="s">
        <v>40</v>
      </c>
      <c r="D943" s="7" t="s">
        <v>188</v>
      </c>
      <c r="E943" s="8">
        <v>82</v>
      </c>
      <c r="F943" s="8">
        <v>89</v>
      </c>
      <c r="G943" s="8">
        <v>90</v>
      </c>
      <c r="H943" s="8">
        <v>91</v>
      </c>
      <c r="I943" s="8">
        <v>91</v>
      </c>
      <c r="J943" s="4">
        <f t="shared" si="27"/>
        <v>443</v>
      </c>
    </row>
    <row r="944" spans="1:10" ht="27" customHeight="1">
      <c r="A944" s="52"/>
      <c r="B944" s="52"/>
      <c r="C944" s="54"/>
      <c r="D944" s="7" t="s">
        <v>189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4">
        <f t="shared" si="27"/>
        <v>0</v>
      </c>
    </row>
    <row r="945" spans="1:10" ht="27" customHeight="1">
      <c r="A945" s="52"/>
      <c r="B945" s="52"/>
      <c r="C945" s="54"/>
      <c r="D945" s="7" t="s">
        <v>190</v>
      </c>
      <c r="E945" s="9">
        <v>79</v>
      </c>
      <c r="F945" s="9">
        <v>85</v>
      </c>
      <c r="G945" s="9">
        <v>85</v>
      </c>
      <c r="H945" s="9">
        <v>85</v>
      </c>
      <c r="I945" s="9">
        <v>85</v>
      </c>
      <c r="J945" s="4">
        <f t="shared" si="27"/>
        <v>419</v>
      </c>
    </row>
    <row r="946" spans="1:10" ht="27" customHeight="1">
      <c r="A946" s="52"/>
      <c r="B946" s="52"/>
      <c r="C946" s="54"/>
      <c r="D946" s="7" t="s">
        <v>191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4">
        <f t="shared" si="27"/>
        <v>0</v>
      </c>
    </row>
    <row r="947" spans="1:10" ht="27" customHeight="1">
      <c r="A947" s="53"/>
      <c r="B947" s="53"/>
      <c r="C947" s="54"/>
      <c r="D947" s="7" t="s">
        <v>192</v>
      </c>
      <c r="E947" s="9">
        <v>3</v>
      </c>
      <c r="F947" s="9">
        <v>4</v>
      </c>
      <c r="G947" s="9">
        <v>5</v>
      </c>
      <c r="H947" s="9">
        <v>6</v>
      </c>
      <c r="I947" s="9">
        <v>6</v>
      </c>
      <c r="J947" s="4">
        <f t="shared" si="27"/>
        <v>24</v>
      </c>
    </row>
    <row r="948" spans="1:10" ht="30" customHeight="1">
      <c r="A948" s="76">
        <v>3</v>
      </c>
      <c r="B948" s="51" t="s">
        <v>92</v>
      </c>
      <c r="C948" s="54" t="s">
        <v>320</v>
      </c>
      <c r="D948" s="7" t="s">
        <v>188</v>
      </c>
      <c r="E948" s="8">
        <v>2</v>
      </c>
      <c r="F948" s="8">
        <v>2</v>
      </c>
      <c r="G948" s="8">
        <v>2</v>
      </c>
      <c r="H948" s="8">
        <v>3</v>
      </c>
      <c r="I948" s="8">
        <v>3</v>
      </c>
      <c r="J948" s="4">
        <f t="shared" si="27"/>
        <v>12</v>
      </c>
    </row>
    <row r="949" spans="1:10" ht="30" customHeight="1">
      <c r="A949" s="52"/>
      <c r="B949" s="52"/>
      <c r="C949" s="54"/>
      <c r="D949" s="7" t="s">
        <v>189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4">
        <f t="shared" si="27"/>
        <v>0</v>
      </c>
    </row>
    <row r="950" spans="1:10" ht="30" customHeight="1">
      <c r="A950" s="52"/>
      <c r="B950" s="52"/>
      <c r="C950" s="54"/>
      <c r="D950" s="7" t="s">
        <v>190</v>
      </c>
      <c r="E950" s="9">
        <v>2</v>
      </c>
      <c r="F950" s="9">
        <v>2</v>
      </c>
      <c r="G950" s="9">
        <v>2</v>
      </c>
      <c r="H950" s="9">
        <v>3</v>
      </c>
      <c r="I950" s="9">
        <v>3</v>
      </c>
      <c r="J950" s="4">
        <f t="shared" si="27"/>
        <v>12</v>
      </c>
    </row>
    <row r="951" spans="1:10" ht="30" customHeight="1">
      <c r="A951" s="52"/>
      <c r="B951" s="52"/>
      <c r="C951" s="54"/>
      <c r="D951" s="7" t="s">
        <v>191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4">
        <f t="shared" si="27"/>
        <v>0</v>
      </c>
    </row>
    <row r="952" spans="1:10" ht="30" customHeight="1">
      <c r="A952" s="53"/>
      <c r="B952" s="53"/>
      <c r="C952" s="54"/>
      <c r="D952" s="7" t="s">
        <v>192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4">
        <f t="shared" si="27"/>
        <v>0</v>
      </c>
    </row>
    <row r="953" spans="1:10" ht="30" customHeight="1">
      <c r="A953" s="76">
        <v>4</v>
      </c>
      <c r="B953" s="51" t="s">
        <v>321</v>
      </c>
      <c r="C953" s="54" t="s">
        <v>346</v>
      </c>
      <c r="D953" s="7" t="s">
        <v>188</v>
      </c>
      <c r="E953" s="8">
        <v>9</v>
      </c>
      <c r="F953" s="8">
        <v>10</v>
      </c>
      <c r="G953" s="8">
        <v>13</v>
      </c>
      <c r="H953" s="8">
        <v>15</v>
      </c>
      <c r="I953" s="8">
        <v>16</v>
      </c>
      <c r="J953" s="4">
        <f t="shared" si="27"/>
        <v>63</v>
      </c>
    </row>
    <row r="954" spans="1:10" ht="30" customHeight="1">
      <c r="A954" s="52"/>
      <c r="B954" s="52"/>
      <c r="C954" s="54"/>
      <c r="D954" s="7" t="s">
        <v>189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4">
        <f t="shared" si="27"/>
        <v>0</v>
      </c>
    </row>
    <row r="955" spans="1:10" ht="30" customHeight="1">
      <c r="A955" s="52"/>
      <c r="B955" s="52"/>
      <c r="C955" s="54"/>
      <c r="D955" s="7" t="s">
        <v>190</v>
      </c>
      <c r="E955" s="9">
        <v>5</v>
      </c>
      <c r="F955" s="9">
        <v>5</v>
      </c>
      <c r="G955" s="9">
        <v>7</v>
      </c>
      <c r="H955" s="9">
        <v>7</v>
      </c>
      <c r="I955" s="9">
        <v>8</v>
      </c>
      <c r="J955" s="4">
        <f t="shared" si="27"/>
        <v>32</v>
      </c>
    </row>
    <row r="956" spans="1:10" ht="30" customHeight="1">
      <c r="A956" s="52"/>
      <c r="B956" s="52"/>
      <c r="C956" s="54"/>
      <c r="D956" s="7" t="s">
        <v>191</v>
      </c>
      <c r="E956" s="9">
        <v>3</v>
      </c>
      <c r="F956" s="9">
        <v>3</v>
      </c>
      <c r="G956" s="9">
        <v>4</v>
      </c>
      <c r="H956" s="9">
        <v>5</v>
      </c>
      <c r="I956" s="9">
        <v>5</v>
      </c>
      <c r="J956" s="4">
        <f aca="true" t="shared" si="29" ref="J956:J1007">SUM(E956:I956)</f>
        <v>20</v>
      </c>
    </row>
    <row r="957" spans="1:10" ht="30" customHeight="1">
      <c r="A957" s="53"/>
      <c r="B957" s="53"/>
      <c r="C957" s="54"/>
      <c r="D957" s="7" t="s">
        <v>192</v>
      </c>
      <c r="E957" s="9">
        <v>1</v>
      </c>
      <c r="F957" s="9">
        <v>2</v>
      </c>
      <c r="G957" s="9">
        <v>2</v>
      </c>
      <c r="H957" s="9">
        <v>3</v>
      </c>
      <c r="I957" s="9">
        <v>3</v>
      </c>
      <c r="J957" s="4">
        <f t="shared" si="29"/>
        <v>11</v>
      </c>
    </row>
    <row r="958" spans="1:10" ht="30" customHeight="1">
      <c r="A958" s="76">
        <v>5</v>
      </c>
      <c r="B958" s="51" t="s">
        <v>322</v>
      </c>
      <c r="C958" s="54" t="s">
        <v>254</v>
      </c>
      <c r="D958" s="7" t="s">
        <v>188</v>
      </c>
      <c r="E958" s="8">
        <v>3</v>
      </c>
      <c r="F958" s="8">
        <v>3</v>
      </c>
      <c r="G958" s="8">
        <v>5</v>
      </c>
      <c r="H958" s="8">
        <v>5</v>
      </c>
      <c r="I958" s="8">
        <v>5</v>
      </c>
      <c r="J958" s="4">
        <f t="shared" si="29"/>
        <v>21</v>
      </c>
    </row>
    <row r="959" spans="1:10" ht="30" customHeight="1">
      <c r="A959" s="52"/>
      <c r="B959" s="52"/>
      <c r="C959" s="54"/>
      <c r="D959" s="7" t="s">
        <v>189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4">
        <f t="shared" si="29"/>
        <v>0</v>
      </c>
    </row>
    <row r="960" spans="1:10" ht="30" customHeight="1">
      <c r="A960" s="52"/>
      <c r="B960" s="52"/>
      <c r="C960" s="54"/>
      <c r="D960" s="7" t="s">
        <v>190</v>
      </c>
      <c r="E960" s="9">
        <v>3</v>
      </c>
      <c r="F960" s="9">
        <v>3</v>
      </c>
      <c r="G960" s="9">
        <v>5</v>
      </c>
      <c r="H960" s="9">
        <v>5</v>
      </c>
      <c r="I960" s="9">
        <v>5</v>
      </c>
      <c r="J960" s="4">
        <f t="shared" si="29"/>
        <v>21</v>
      </c>
    </row>
    <row r="961" spans="1:10" ht="30" customHeight="1">
      <c r="A961" s="52"/>
      <c r="B961" s="52"/>
      <c r="C961" s="54"/>
      <c r="D961" s="7" t="s">
        <v>191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4">
        <f t="shared" si="29"/>
        <v>0</v>
      </c>
    </row>
    <row r="962" spans="1:10" ht="30" customHeight="1">
      <c r="A962" s="53"/>
      <c r="B962" s="53"/>
      <c r="C962" s="54"/>
      <c r="D962" s="7" t="s">
        <v>192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4">
        <f t="shared" si="29"/>
        <v>0</v>
      </c>
    </row>
    <row r="963" spans="1:10" ht="30" customHeight="1">
      <c r="A963" s="76">
        <v>6</v>
      </c>
      <c r="B963" s="51" t="s">
        <v>323</v>
      </c>
      <c r="C963" s="54" t="s">
        <v>324</v>
      </c>
      <c r="D963" s="7" t="s">
        <v>188</v>
      </c>
      <c r="E963" s="8">
        <v>2</v>
      </c>
      <c r="F963" s="8">
        <v>2</v>
      </c>
      <c r="G963" s="8">
        <v>2</v>
      </c>
      <c r="H963" s="8">
        <v>2</v>
      </c>
      <c r="I963" s="8">
        <v>2</v>
      </c>
      <c r="J963" s="4">
        <f t="shared" si="29"/>
        <v>10</v>
      </c>
    </row>
    <row r="964" spans="1:10" ht="30" customHeight="1">
      <c r="A964" s="52"/>
      <c r="B964" s="52"/>
      <c r="C964" s="54"/>
      <c r="D964" s="7" t="s">
        <v>189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4">
        <f t="shared" si="29"/>
        <v>0</v>
      </c>
    </row>
    <row r="965" spans="1:10" ht="30" customHeight="1">
      <c r="A965" s="52"/>
      <c r="B965" s="52"/>
      <c r="C965" s="54"/>
      <c r="D965" s="7" t="s">
        <v>190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4">
        <f t="shared" si="29"/>
        <v>0</v>
      </c>
    </row>
    <row r="966" spans="1:10" ht="30" customHeight="1">
      <c r="A966" s="52"/>
      <c r="B966" s="52"/>
      <c r="C966" s="54"/>
      <c r="D966" s="7" t="s">
        <v>191</v>
      </c>
      <c r="E966" s="9">
        <v>2</v>
      </c>
      <c r="F966" s="9">
        <v>2</v>
      </c>
      <c r="G966" s="9">
        <v>2</v>
      </c>
      <c r="H966" s="9">
        <v>2</v>
      </c>
      <c r="I966" s="9">
        <v>2</v>
      </c>
      <c r="J966" s="4">
        <f t="shared" si="29"/>
        <v>10</v>
      </c>
    </row>
    <row r="967" spans="1:10" ht="30" customHeight="1">
      <c r="A967" s="53"/>
      <c r="B967" s="53"/>
      <c r="C967" s="54"/>
      <c r="D967" s="7" t="s">
        <v>192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4">
        <f t="shared" si="29"/>
        <v>0</v>
      </c>
    </row>
    <row r="968" spans="1:10" ht="30" customHeight="1">
      <c r="A968" s="76">
        <v>7</v>
      </c>
      <c r="B968" s="51" t="s">
        <v>325</v>
      </c>
      <c r="C968" s="54" t="s">
        <v>326</v>
      </c>
      <c r="D968" s="7" t="s">
        <v>188</v>
      </c>
      <c r="E968" s="8">
        <v>4</v>
      </c>
      <c r="F968" s="8">
        <v>4</v>
      </c>
      <c r="G968" s="8">
        <v>4</v>
      </c>
      <c r="H968" s="8">
        <v>4</v>
      </c>
      <c r="I968" s="8">
        <v>4</v>
      </c>
      <c r="J968" s="4">
        <f t="shared" si="29"/>
        <v>20</v>
      </c>
    </row>
    <row r="969" spans="1:10" ht="30" customHeight="1">
      <c r="A969" s="52"/>
      <c r="B969" s="52"/>
      <c r="C969" s="54"/>
      <c r="D969" s="7" t="s">
        <v>189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4">
        <f t="shared" si="29"/>
        <v>0</v>
      </c>
    </row>
    <row r="970" spans="1:10" ht="30" customHeight="1">
      <c r="A970" s="52"/>
      <c r="B970" s="52"/>
      <c r="C970" s="54"/>
      <c r="D970" s="7" t="s">
        <v>190</v>
      </c>
      <c r="E970" s="9">
        <v>4</v>
      </c>
      <c r="F970" s="9">
        <v>4</v>
      </c>
      <c r="G970" s="9">
        <v>4</v>
      </c>
      <c r="H970" s="9">
        <v>4</v>
      </c>
      <c r="I970" s="9">
        <v>4</v>
      </c>
      <c r="J970" s="4">
        <f t="shared" si="29"/>
        <v>20</v>
      </c>
    </row>
    <row r="971" spans="1:10" ht="30" customHeight="1">
      <c r="A971" s="52"/>
      <c r="B971" s="52"/>
      <c r="C971" s="54"/>
      <c r="D971" s="7" t="s">
        <v>191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4">
        <f t="shared" si="29"/>
        <v>0</v>
      </c>
    </row>
    <row r="972" spans="1:10" ht="30" customHeight="1">
      <c r="A972" s="53"/>
      <c r="B972" s="53"/>
      <c r="C972" s="54"/>
      <c r="D972" s="7" t="s">
        <v>192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4">
        <f t="shared" si="29"/>
        <v>0</v>
      </c>
    </row>
    <row r="973" spans="1:10" ht="30" customHeight="1">
      <c r="A973" s="76">
        <v>8</v>
      </c>
      <c r="B973" s="51" t="s">
        <v>327</v>
      </c>
      <c r="C973" s="54" t="s">
        <v>328</v>
      </c>
      <c r="D973" s="7" t="s">
        <v>188</v>
      </c>
      <c r="E973" s="8">
        <v>3</v>
      </c>
      <c r="F973" s="8">
        <v>3</v>
      </c>
      <c r="G973" s="8">
        <v>3</v>
      </c>
      <c r="H973" s="8">
        <v>3</v>
      </c>
      <c r="I973" s="8">
        <v>3</v>
      </c>
      <c r="J973" s="4">
        <f t="shared" si="29"/>
        <v>15</v>
      </c>
    </row>
    <row r="974" spans="1:10" ht="30" customHeight="1">
      <c r="A974" s="52"/>
      <c r="B974" s="52"/>
      <c r="C974" s="54"/>
      <c r="D974" s="7" t="s">
        <v>189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4">
        <f t="shared" si="29"/>
        <v>0</v>
      </c>
    </row>
    <row r="975" spans="1:10" ht="30" customHeight="1">
      <c r="A975" s="52"/>
      <c r="B975" s="52"/>
      <c r="C975" s="54"/>
      <c r="D975" s="7" t="s">
        <v>190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4">
        <f t="shared" si="29"/>
        <v>0</v>
      </c>
    </row>
    <row r="976" spans="1:10" ht="30" customHeight="1">
      <c r="A976" s="52"/>
      <c r="B976" s="52"/>
      <c r="C976" s="54"/>
      <c r="D976" s="7" t="s">
        <v>191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4">
        <f t="shared" si="29"/>
        <v>0</v>
      </c>
    </row>
    <row r="977" spans="1:10" ht="30" customHeight="1">
      <c r="A977" s="53"/>
      <c r="B977" s="53"/>
      <c r="C977" s="54"/>
      <c r="D977" s="7" t="s">
        <v>192</v>
      </c>
      <c r="E977" s="9">
        <v>3</v>
      </c>
      <c r="F977" s="9">
        <v>3</v>
      </c>
      <c r="G977" s="9">
        <v>3</v>
      </c>
      <c r="H977" s="9">
        <v>3</v>
      </c>
      <c r="I977" s="9">
        <v>3</v>
      </c>
      <c r="J977" s="4">
        <f t="shared" si="29"/>
        <v>15</v>
      </c>
    </row>
    <row r="978" spans="1:10" ht="30" customHeight="1">
      <c r="A978" s="76">
        <v>9</v>
      </c>
      <c r="B978" s="51" t="s">
        <v>329</v>
      </c>
      <c r="C978" s="54" t="s">
        <v>330</v>
      </c>
      <c r="D978" s="7" t="s">
        <v>188</v>
      </c>
      <c r="E978" s="8">
        <v>2</v>
      </c>
      <c r="F978" s="8">
        <v>2</v>
      </c>
      <c r="G978" s="8">
        <v>2</v>
      </c>
      <c r="H978" s="8">
        <v>2</v>
      </c>
      <c r="I978" s="8">
        <v>2</v>
      </c>
      <c r="J978" s="4">
        <f t="shared" si="29"/>
        <v>10</v>
      </c>
    </row>
    <row r="979" spans="1:10" ht="30" customHeight="1">
      <c r="A979" s="52"/>
      <c r="B979" s="52"/>
      <c r="C979" s="54"/>
      <c r="D979" s="7" t="s">
        <v>189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4">
        <f t="shared" si="29"/>
        <v>0</v>
      </c>
    </row>
    <row r="980" spans="1:10" ht="30" customHeight="1">
      <c r="A980" s="52"/>
      <c r="B980" s="52"/>
      <c r="C980" s="54"/>
      <c r="D980" s="7" t="s">
        <v>190</v>
      </c>
      <c r="E980" s="9">
        <v>2</v>
      </c>
      <c r="F980" s="9">
        <v>2</v>
      </c>
      <c r="G980" s="9">
        <v>2</v>
      </c>
      <c r="H980" s="9">
        <v>2</v>
      </c>
      <c r="I980" s="9">
        <v>2</v>
      </c>
      <c r="J980" s="4">
        <f t="shared" si="29"/>
        <v>10</v>
      </c>
    </row>
    <row r="981" spans="1:10" ht="30" customHeight="1">
      <c r="A981" s="52"/>
      <c r="B981" s="52"/>
      <c r="C981" s="54"/>
      <c r="D981" s="7" t="s">
        <v>191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4">
        <f t="shared" si="29"/>
        <v>0</v>
      </c>
    </row>
    <row r="982" spans="1:10" ht="30" customHeight="1">
      <c r="A982" s="53"/>
      <c r="B982" s="53"/>
      <c r="C982" s="54"/>
      <c r="D982" s="7" t="s">
        <v>192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4">
        <f t="shared" si="29"/>
        <v>0</v>
      </c>
    </row>
    <row r="983" spans="1:10" ht="30" customHeight="1">
      <c r="A983" s="76">
        <v>10</v>
      </c>
      <c r="B983" s="51" t="s">
        <v>331</v>
      </c>
      <c r="C983" s="54" t="s">
        <v>179</v>
      </c>
      <c r="D983" s="7" t="s">
        <v>188</v>
      </c>
      <c r="E983" s="8">
        <v>55</v>
      </c>
      <c r="F983" s="8">
        <v>65</v>
      </c>
      <c r="G983" s="8">
        <v>66</v>
      </c>
      <c r="H983" s="8">
        <v>66</v>
      </c>
      <c r="I983" s="8">
        <v>66</v>
      </c>
      <c r="J983" s="4">
        <f t="shared" si="29"/>
        <v>318</v>
      </c>
    </row>
    <row r="984" spans="1:10" ht="30" customHeight="1">
      <c r="A984" s="52"/>
      <c r="B984" s="52"/>
      <c r="C984" s="54"/>
      <c r="D984" s="7" t="s">
        <v>189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4">
        <f t="shared" si="29"/>
        <v>0</v>
      </c>
    </row>
    <row r="985" spans="1:10" ht="30" customHeight="1">
      <c r="A985" s="52"/>
      <c r="B985" s="52"/>
      <c r="C985" s="54"/>
      <c r="D985" s="7" t="s">
        <v>190</v>
      </c>
      <c r="E985" s="9">
        <v>50</v>
      </c>
      <c r="F985" s="9">
        <v>60</v>
      </c>
      <c r="G985" s="9">
        <v>60</v>
      </c>
      <c r="H985" s="9">
        <v>60</v>
      </c>
      <c r="I985" s="9">
        <v>60</v>
      </c>
      <c r="J985" s="4">
        <f t="shared" si="29"/>
        <v>290</v>
      </c>
    </row>
    <row r="986" spans="1:10" ht="30" customHeight="1">
      <c r="A986" s="52"/>
      <c r="B986" s="52"/>
      <c r="C986" s="54"/>
      <c r="D986" s="7" t="s">
        <v>191</v>
      </c>
      <c r="E986" s="9">
        <v>0</v>
      </c>
      <c r="F986" s="9">
        <v>0</v>
      </c>
      <c r="G986" s="9">
        <v>0</v>
      </c>
      <c r="H986" s="9">
        <v>0</v>
      </c>
      <c r="I986" s="9">
        <v>0</v>
      </c>
      <c r="J986" s="4">
        <f t="shared" si="29"/>
        <v>0</v>
      </c>
    </row>
    <row r="987" spans="1:10" ht="30" customHeight="1">
      <c r="A987" s="53"/>
      <c r="B987" s="53"/>
      <c r="C987" s="54"/>
      <c r="D987" s="7" t="s">
        <v>192</v>
      </c>
      <c r="E987" s="9">
        <v>5</v>
      </c>
      <c r="F987" s="9">
        <v>5</v>
      </c>
      <c r="G987" s="9">
        <v>6</v>
      </c>
      <c r="H987" s="9">
        <v>6</v>
      </c>
      <c r="I987" s="9">
        <v>6</v>
      </c>
      <c r="J987" s="4">
        <f t="shared" si="29"/>
        <v>28</v>
      </c>
    </row>
    <row r="988" spans="1:10" ht="30" customHeight="1">
      <c r="A988" s="76">
        <v>11</v>
      </c>
      <c r="B988" s="51" t="s">
        <v>332</v>
      </c>
      <c r="C988" s="54" t="s">
        <v>333</v>
      </c>
      <c r="D988" s="7" t="s">
        <v>188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4">
        <f t="shared" si="29"/>
        <v>0</v>
      </c>
    </row>
    <row r="989" spans="1:10" ht="30" customHeight="1">
      <c r="A989" s="52"/>
      <c r="B989" s="52"/>
      <c r="C989" s="54"/>
      <c r="D989" s="7" t="s">
        <v>189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4">
        <f t="shared" si="29"/>
        <v>0</v>
      </c>
    </row>
    <row r="990" spans="1:10" ht="30" customHeight="1">
      <c r="A990" s="52"/>
      <c r="B990" s="52"/>
      <c r="C990" s="54"/>
      <c r="D990" s="7" t="s">
        <v>190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4">
        <f t="shared" si="29"/>
        <v>0</v>
      </c>
    </row>
    <row r="991" spans="1:10" ht="30" customHeight="1">
      <c r="A991" s="52"/>
      <c r="B991" s="52"/>
      <c r="C991" s="54"/>
      <c r="D991" s="7" t="s">
        <v>191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4">
        <f t="shared" si="29"/>
        <v>0</v>
      </c>
    </row>
    <row r="992" spans="1:10" ht="30" customHeight="1">
      <c r="A992" s="53"/>
      <c r="B992" s="53"/>
      <c r="C992" s="54"/>
      <c r="D992" s="7" t="s">
        <v>192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4">
        <f t="shared" si="29"/>
        <v>0</v>
      </c>
    </row>
    <row r="993" spans="1:10" ht="24" customHeight="1">
      <c r="A993" s="76">
        <v>12</v>
      </c>
      <c r="B993" s="51" t="s">
        <v>275</v>
      </c>
      <c r="C993" s="54" t="s">
        <v>55</v>
      </c>
      <c r="D993" s="7" t="s">
        <v>188</v>
      </c>
      <c r="E993" s="8">
        <v>75</v>
      </c>
      <c r="F993" s="8">
        <v>75</v>
      </c>
      <c r="G993" s="8">
        <v>75</v>
      </c>
      <c r="H993" s="8">
        <v>75</v>
      </c>
      <c r="I993" s="8">
        <v>75</v>
      </c>
      <c r="J993" s="4">
        <f t="shared" si="29"/>
        <v>375</v>
      </c>
    </row>
    <row r="994" spans="1:10" ht="24" customHeight="1">
      <c r="A994" s="52"/>
      <c r="B994" s="52"/>
      <c r="C994" s="54"/>
      <c r="D994" s="7" t="s">
        <v>189</v>
      </c>
      <c r="E994" s="9">
        <v>75</v>
      </c>
      <c r="F994" s="9">
        <v>75</v>
      </c>
      <c r="G994" s="9">
        <v>75</v>
      </c>
      <c r="H994" s="9">
        <v>75</v>
      </c>
      <c r="I994" s="9">
        <v>75</v>
      </c>
      <c r="J994" s="4">
        <f t="shared" si="29"/>
        <v>375</v>
      </c>
    </row>
    <row r="995" spans="1:10" ht="24" customHeight="1">
      <c r="A995" s="52"/>
      <c r="B995" s="52"/>
      <c r="C995" s="54"/>
      <c r="D995" s="7" t="s">
        <v>190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4">
        <f t="shared" si="29"/>
        <v>0</v>
      </c>
    </row>
    <row r="996" spans="1:10" ht="25.5" customHeight="1">
      <c r="A996" s="52"/>
      <c r="B996" s="52"/>
      <c r="C996" s="54"/>
      <c r="D996" s="7" t="s">
        <v>191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4">
        <f t="shared" si="29"/>
        <v>0</v>
      </c>
    </row>
    <row r="997" spans="1:10" ht="25.5" customHeight="1">
      <c r="A997" s="53"/>
      <c r="B997" s="53"/>
      <c r="C997" s="54"/>
      <c r="D997" s="7" t="s">
        <v>192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  <c r="J997" s="4">
        <f t="shared" si="29"/>
        <v>0</v>
      </c>
    </row>
    <row r="998" spans="1:10" ht="24" customHeight="1">
      <c r="A998" s="76">
        <v>13</v>
      </c>
      <c r="B998" s="65" t="s">
        <v>276</v>
      </c>
      <c r="C998" s="54" t="s">
        <v>451</v>
      </c>
      <c r="D998" s="7" t="s">
        <v>188</v>
      </c>
      <c r="E998" s="8">
        <f>E999+E1000+E1001+E1002</f>
        <v>12</v>
      </c>
      <c r="F998" s="8">
        <f>F999+F1000+F1001+F1002</f>
        <v>12</v>
      </c>
      <c r="G998" s="8">
        <f>G999+G1000+G1001+G1002</f>
        <v>13</v>
      </c>
      <c r="H998" s="8">
        <f>H999+H1000+H1001+H1002</f>
        <v>13</v>
      </c>
      <c r="I998" s="8">
        <f>I999+I1000+I1001+I1002</f>
        <v>13</v>
      </c>
      <c r="J998" s="4">
        <f t="shared" si="29"/>
        <v>63</v>
      </c>
    </row>
    <row r="999" spans="1:10" ht="24" customHeight="1">
      <c r="A999" s="52"/>
      <c r="B999" s="88"/>
      <c r="C999" s="54"/>
      <c r="D999" s="7" t="s">
        <v>189</v>
      </c>
      <c r="E999" s="9">
        <v>0</v>
      </c>
      <c r="F999" s="9">
        <v>0</v>
      </c>
      <c r="G999" s="9">
        <v>0</v>
      </c>
      <c r="H999" s="9">
        <v>0</v>
      </c>
      <c r="I999" s="9">
        <v>0</v>
      </c>
      <c r="J999" s="4">
        <f t="shared" si="29"/>
        <v>0</v>
      </c>
    </row>
    <row r="1000" spans="1:10" ht="24" customHeight="1">
      <c r="A1000" s="52"/>
      <c r="B1000" s="88"/>
      <c r="C1000" s="54"/>
      <c r="D1000" s="7" t="s">
        <v>190</v>
      </c>
      <c r="E1000" s="9">
        <v>2</v>
      </c>
      <c r="F1000" s="9">
        <v>2</v>
      </c>
      <c r="G1000" s="9">
        <v>3</v>
      </c>
      <c r="H1000" s="9">
        <v>3</v>
      </c>
      <c r="I1000" s="9">
        <v>3</v>
      </c>
      <c r="J1000" s="4">
        <f t="shared" si="29"/>
        <v>13</v>
      </c>
    </row>
    <row r="1001" spans="1:10" ht="25.5" customHeight="1">
      <c r="A1001" s="52"/>
      <c r="B1001" s="88"/>
      <c r="C1001" s="54"/>
      <c r="D1001" s="7" t="s">
        <v>191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4">
        <f t="shared" si="29"/>
        <v>0</v>
      </c>
    </row>
    <row r="1002" spans="1:10" ht="25.5" customHeight="1">
      <c r="A1002" s="53"/>
      <c r="B1002" s="89"/>
      <c r="C1002" s="54"/>
      <c r="D1002" s="7" t="s">
        <v>192</v>
      </c>
      <c r="E1002" s="9">
        <v>10</v>
      </c>
      <c r="F1002" s="9">
        <v>10</v>
      </c>
      <c r="G1002" s="9">
        <v>10</v>
      </c>
      <c r="H1002" s="9">
        <v>10</v>
      </c>
      <c r="I1002" s="9">
        <v>10</v>
      </c>
      <c r="J1002" s="4">
        <f t="shared" si="29"/>
        <v>50</v>
      </c>
    </row>
    <row r="1003" spans="1:10" ht="24.75" customHeight="1">
      <c r="A1003" s="58" t="s">
        <v>413</v>
      </c>
      <c r="B1003" s="59"/>
      <c r="C1003" s="59"/>
      <c r="D1003" s="60"/>
      <c r="E1003" s="39">
        <f aca="true" t="shared" si="30" ref="E1003:I1004">E938+E943+E948+E953+E958+E963+E968+E973+E978+E983+E988+E993+E998</f>
        <v>254</v>
      </c>
      <c r="F1003" s="39">
        <f t="shared" si="30"/>
        <v>273</v>
      </c>
      <c r="G1003" s="39">
        <f t="shared" si="30"/>
        <v>281</v>
      </c>
      <c r="H1003" s="39">
        <f t="shared" si="30"/>
        <v>285</v>
      </c>
      <c r="I1003" s="39">
        <f t="shared" si="30"/>
        <v>287</v>
      </c>
      <c r="J1003" s="4">
        <f t="shared" si="29"/>
        <v>1380</v>
      </c>
    </row>
    <row r="1004" spans="1:11" ht="25.5" customHeight="1">
      <c r="A1004" s="25"/>
      <c r="B1004" s="26"/>
      <c r="C1004" s="26"/>
      <c r="D1004" s="27" t="s">
        <v>189</v>
      </c>
      <c r="E1004" s="28">
        <f t="shared" si="30"/>
        <v>75</v>
      </c>
      <c r="F1004" s="28">
        <f t="shared" si="30"/>
        <v>75</v>
      </c>
      <c r="G1004" s="28">
        <f t="shared" si="30"/>
        <v>75</v>
      </c>
      <c r="H1004" s="28">
        <f t="shared" si="30"/>
        <v>75</v>
      </c>
      <c r="I1004" s="28">
        <f t="shared" si="30"/>
        <v>75</v>
      </c>
      <c r="J1004" s="4">
        <f t="shared" si="29"/>
        <v>375</v>
      </c>
      <c r="K1004" s="14"/>
    </row>
    <row r="1005" spans="1:11" ht="25.5" customHeight="1">
      <c r="A1005" s="29"/>
      <c r="B1005" s="30"/>
      <c r="C1005" s="30"/>
      <c r="D1005" s="31" t="s">
        <v>190</v>
      </c>
      <c r="E1005" s="28">
        <f>E940+E945+E950+E955+E960+E965+E970+E975+E980+E985+E990+E995+E1000</f>
        <v>149</v>
      </c>
      <c r="F1005" s="28">
        <f aca="true" t="shared" si="31" ref="F1005:I1007">F940+F945+F950+F955+F960+F965+F970+F975+F980+F985+F990+F995+F1000</f>
        <v>165</v>
      </c>
      <c r="G1005" s="28">
        <f t="shared" si="31"/>
        <v>170</v>
      </c>
      <c r="H1005" s="28">
        <f t="shared" si="31"/>
        <v>171</v>
      </c>
      <c r="I1005" s="28">
        <f t="shared" si="31"/>
        <v>172</v>
      </c>
      <c r="J1005" s="4">
        <f t="shared" si="29"/>
        <v>827</v>
      </c>
      <c r="K1005" s="14"/>
    </row>
    <row r="1006" spans="1:11" ht="25.5" customHeight="1">
      <c r="A1006" s="29"/>
      <c r="B1006" s="30"/>
      <c r="C1006" s="30"/>
      <c r="D1006" s="31" t="s">
        <v>191</v>
      </c>
      <c r="E1006" s="28">
        <f>E941+E946+E951+E956+E961+E966+E971+E976+E981+E986+E991+E996+E1001</f>
        <v>8</v>
      </c>
      <c r="F1006" s="28">
        <f t="shared" si="31"/>
        <v>9</v>
      </c>
      <c r="G1006" s="28">
        <f t="shared" si="31"/>
        <v>10</v>
      </c>
      <c r="H1006" s="28">
        <f t="shared" si="31"/>
        <v>11</v>
      </c>
      <c r="I1006" s="28">
        <f t="shared" si="31"/>
        <v>12</v>
      </c>
      <c r="J1006" s="4">
        <f t="shared" si="29"/>
        <v>50</v>
      </c>
      <c r="K1006" s="14"/>
    </row>
    <row r="1007" spans="1:11" ht="25.5" customHeight="1">
      <c r="A1007" s="29"/>
      <c r="B1007" s="30"/>
      <c r="C1007" s="30"/>
      <c r="D1007" s="31" t="s">
        <v>192</v>
      </c>
      <c r="E1007" s="28">
        <f>E942+E947+E952+E957+E962+E967+E972+E977+E982+E987+E992+E997+E1002</f>
        <v>22</v>
      </c>
      <c r="F1007" s="28">
        <f t="shared" si="31"/>
        <v>24</v>
      </c>
      <c r="G1007" s="28">
        <f t="shared" si="31"/>
        <v>26</v>
      </c>
      <c r="H1007" s="28">
        <f t="shared" si="31"/>
        <v>28</v>
      </c>
      <c r="I1007" s="28">
        <f t="shared" si="31"/>
        <v>28</v>
      </c>
      <c r="J1007" s="4">
        <f t="shared" si="29"/>
        <v>128</v>
      </c>
      <c r="K1007" s="14"/>
    </row>
    <row r="1008" spans="1:10" ht="24.75" customHeight="1">
      <c r="A1008" s="91" t="s">
        <v>334</v>
      </c>
      <c r="B1008" s="92"/>
      <c r="C1008" s="92"/>
      <c r="D1008" s="92"/>
      <c r="E1008" s="92"/>
      <c r="F1008" s="92"/>
      <c r="G1008" s="92"/>
      <c r="H1008" s="92"/>
      <c r="I1008" s="92"/>
      <c r="J1008" s="92"/>
    </row>
    <row r="1009" spans="1:10" ht="24.75" customHeight="1">
      <c r="A1009" s="93" t="s">
        <v>335</v>
      </c>
      <c r="B1009" s="93"/>
      <c r="C1009" s="93"/>
      <c r="D1009" s="93"/>
      <c r="E1009" s="93"/>
      <c r="F1009" s="93"/>
      <c r="G1009" s="93"/>
      <c r="H1009" s="93"/>
      <c r="I1009" s="93"/>
      <c r="J1009" s="93"/>
    </row>
    <row r="1010" spans="1:10" ht="24.75" customHeight="1">
      <c r="A1010" s="107" t="s">
        <v>54</v>
      </c>
      <c r="B1010" s="82"/>
      <c r="C1010" s="82"/>
      <c r="D1010" s="82"/>
      <c r="E1010" s="82"/>
      <c r="F1010" s="82"/>
      <c r="G1010" s="82"/>
      <c r="H1010" s="82"/>
      <c r="I1010" s="82"/>
      <c r="J1010" s="83"/>
    </row>
    <row r="1011" spans="1:11" ht="24" customHeight="1">
      <c r="A1011" s="90">
        <v>1</v>
      </c>
      <c r="B1011" s="65" t="s">
        <v>404</v>
      </c>
      <c r="C1011" s="54" t="s">
        <v>304</v>
      </c>
      <c r="D1011" s="7" t="s">
        <v>188</v>
      </c>
      <c r="E1011" s="8">
        <f>SUM(E1012:E1015)</f>
        <v>14.5</v>
      </c>
      <c r="F1011" s="8">
        <f>SUM(F1012:F1015)</f>
        <v>15</v>
      </c>
      <c r="G1011" s="8">
        <f>SUM(G1012:G1015)</f>
        <v>15</v>
      </c>
      <c r="H1011" s="8">
        <f>SUM(H1012:H1015)</f>
        <v>15</v>
      </c>
      <c r="I1011" s="8">
        <f>SUM(I1012:I1015)</f>
        <v>15</v>
      </c>
      <c r="J1011" s="4">
        <f aca="true" t="shared" si="32" ref="J1011:J1074">SUM(E1011:I1011)</f>
        <v>74.5</v>
      </c>
      <c r="K1011" s="14"/>
    </row>
    <row r="1012" spans="1:10" ht="24" customHeight="1">
      <c r="A1012" s="88"/>
      <c r="B1012" s="88"/>
      <c r="C1012" s="54"/>
      <c r="D1012" s="7" t="s">
        <v>189</v>
      </c>
      <c r="E1012" s="9">
        <v>0</v>
      </c>
      <c r="F1012" s="9">
        <v>0</v>
      </c>
      <c r="G1012" s="9">
        <v>0</v>
      </c>
      <c r="H1012" s="9">
        <v>0</v>
      </c>
      <c r="I1012" s="9">
        <v>0</v>
      </c>
      <c r="J1012" s="4">
        <f t="shared" si="32"/>
        <v>0</v>
      </c>
    </row>
    <row r="1013" spans="1:11" ht="24" customHeight="1">
      <c r="A1013" s="88"/>
      <c r="B1013" s="88"/>
      <c r="C1013" s="54"/>
      <c r="D1013" s="7" t="s">
        <v>190</v>
      </c>
      <c r="E1013" s="9">
        <v>14.5</v>
      </c>
      <c r="F1013" s="9">
        <v>15</v>
      </c>
      <c r="G1013" s="9">
        <v>15</v>
      </c>
      <c r="H1013" s="9">
        <v>15</v>
      </c>
      <c r="I1013" s="9">
        <v>15</v>
      </c>
      <c r="J1013" s="4">
        <f t="shared" si="32"/>
        <v>74.5</v>
      </c>
      <c r="K1013" s="14"/>
    </row>
    <row r="1014" spans="1:11" ht="25.5" customHeight="1">
      <c r="A1014" s="88"/>
      <c r="B1014" s="88"/>
      <c r="C1014" s="54"/>
      <c r="D1014" s="7" t="s">
        <v>191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4">
        <f t="shared" si="32"/>
        <v>0</v>
      </c>
      <c r="K1014" s="14"/>
    </row>
    <row r="1015" spans="1:11" ht="24.75" customHeight="1">
      <c r="A1015" s="89"/>
      <c r="B1015" s="89"/>
      <c r="C1015" s="54"/>
      <c r="D1015" s="7" t="s">
        <v>192</v>
      </c>
      <c r="E1015" s="9">
        <v>0</v>
      </c>
      <c r="F1015" s="9">
        <v>0</v>
      </c>
      <c r="G1015" s="9">
        <v>0</v>
      </c>
      <c r="H1015" s="9">
        <v>0</v>
      </c>
      <c r="I1015" s="9">
        <v>0</v>
      </c>
      <c r="J1015" s="4">
        <f t="shared" si="32"/>
        <v>0</v>
      </c>
      <c r="K1015" s="14"/>
    </row>
    <row r="1016" spans="1:11" ht="30" customHeight="1">
      <c r="A1016" s="90">
        <v>2</v>
      </c>
      <c r="B1016" s="51" t="s">
        <v>93</v>
      </c>
      <c r="C1016" s="65" t="s">
        <v>337</v>
      </c>
      <c r="D1016" s="7" t="s">
        <v>188</v>
      </c>
      <c r="E1016" s="8">
        <f>SUM(E1017:E1020)</f>
        <v>6</v>
      </c>
      <c r="F1016" s="8">
        <f>SUM(F1017:F1020)</f>
        <v>6</v>
      </c>
      <c r="G1016" s="8">
        <f>SUM(G1017:G1020)</f>
        <v>6</v>
      </c>
      <c r="H1016" s="8">
        <f>SUM(H1017:H1020)</f>
        <v>6</v>
      </c>
      <c r="I1016" s="8">
        <f>SUM(I1017:I1020)</f>
        <v>6</v>
      </c>
      <c r="J1016" s="4">
        <f t="shared" si="32"/>
        <v>30</v>
      </c>
      <c r="K1016" s="14"/>
    </row>
    <row r="1017" spans="1:10" ht="30" customHeight="1">
      <c r="A1017" s="88"/>
      <c r="B1017" s="52"/>
      <c r="C1017" s="66"/>
      <c r="D1017" s="7" t="s">
        <v>189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4">
        <f t="shared" si="32"/>
        <v>0</v>
      </c>
    </row>
    <row r="1018" spans="1:10" ht="30" customHeight="1">
      <c r="A1018" s="88"/>
      <c r="B1018" s="52"/>
      <c r="C1018" s="66"/>
      <c r="D1018" s="7" t="s">
        <v>190</v>
      </c>
      <c r="E1018" s="9">
        <v>3</v>
      </c>
      <c r="F1018" s="9">
        <v>3</v>
      </c>
      <c r="G1018" s="9">
        <v>3</v>
      </c>
      <c r="H1018" s="9">
        <v>3</v>
      </c>
      <c r="I1018" s="9">
        <v>3</v>
      </c>
      <c r="J1018" s="4">
        <f t="shared" si="32"/>
        <v>15</v>
      </c>
    </row>
    <row r="1019" spans="1:10" ht="30" customHeight="1">
      <c r="A1019" s="88"/>
      <c r="B1019" s="52"/>
      <c r="C1019" s="66"/>
      <c r="D1019" s="7" t="s">
        <v>191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4">
        <f t="shared" si="32"/>
        <v>0</v>
      </c>
    </row>
    <row r="1020" spans="1:10" ht="30" customHeight="1">
      <c r="A1020" s="89"/>
      <c r="B1020" s="53"/>
      <c r="C1020" s="67"/>
      <c r="D1020" s="7" t="s">
        <v>192</v>
      </c>
      <c r="E1020" s="9">
        <v>3</v>
      </c>
      <c r="F1020" s="9">
        <v>3</v>
      </c>
      <c r="G1020" s="9">
        <v>3</v>
      </c>
      <c r="H1020" s="9">
        <v>3</v>
      </c>
      <c r="I1020" s="9">
        <v>3</v>
      </c>
      <c r="J1020" s="4">
        <f t="shared" si="32"/>
        <v>15</v>
      </c>
    </row>
    <row r="1021" spans="1:10" ht="30" customHeight="1">
      <c r="A1021" s="90">
        <v>3</v>
      </c>
      <c r="B1021" s="51" t="s">
        <v>94</v>
      </c>
      <c r="C1021" s="54" t="s">
        <v>95</v>
      </c>
      <c r="D1021" s="7" t="s">
        <v>188</v>
      </c>
      <c r="E1021" s="8">
        <f>SUM(E1022:E1025)</f>
        <v>2</v>
      </c>
      <c r="F1021" s="8">
        <f>SUM(F1022:F1025)</f>
        <v>2</v>
      </c>
      <c r="G1021" s="8">
        <f>SUM(G1022:G1025)</f>
        <v>2</v>
      </c>
      <c r="H1021" s="8">
        <f>SUM(H1022:H1025)</f>
        <v>2</v>
      </c>
      <c r="I1021" s="8">
        <f>SUM(I1022:I1025)</f>
        <v>2</v>
      </c>
      <c r="J1021" s="4">
        <f t="shared" si="32"/>
        <v>10</v>
      </c>
    </row>
    <row r="1022" spans="1:10" ht="30" customHeight="1">
      <c r="A1022" s="88"/>
      <c r="B1022" s="52"/>
      <c r="C1022" s="54"/>
      <c r="D1022" s="7" t="s">
        <v>189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4">
        <f t="shared" si="32"/>
        <v>0</v>
      </c>
    </row>
    <row r="1023" spans="1:10" ht="30" customHeight="1">
      <c r="A1023" s="88"/>
      <c r="B1023" s="52"/>
      <c r="C1023" s="54"/>
      <c r="D1023" s="7" t="s">
        <v>190</v>
      </c>
      <c r="E1023" s="9">
        <v>0</v>
      </c>
      <c r="F1023" s="9">
        <v>0</v>
      </c>
      <c r="G1023" s="9">
        <v>0</v>
      </c>
      <c r="H1023" s="9">
        <v>0</v>
      </c>
      <c r="I1023" s="9">
        <v>0</v>
      </c>
      <c r="J1023" s="4">
        <f t="shared" si="32"/>
        <v>0</v>
      </c>
    </row>
    <row r="1024" spans="1:10" ht="30" customHeight="1">
      <c r="A1024" s="88"/>
      <c r="B1024" s="52"/>
      <c r="C1024" s="54"/>
      <c r="D1024" s="7" t="s">
        <v>191</v>
      </c>
      <c r="E1024" s="9">
        <v>2</v>
      </c>
      <c r="F1024" s="9">
        <v>2</v>
      </c>
      <c r="G1024" s="9">
        <v>2</v>
      </c>
      <c r="H1024" s="9">
        <v>2</v>
      </c>
      <c r="I1024" s="9">
        <v>2</v>
      </c>
      <c r="J1024" s="4">
        <f t="shared" si="32"/>
        <v>10</v>
      </c>
    </row>
    <row r="1025" spans="1:10" ht="30" customHeight="1">
      <c r="A1025" s="89"/>
      <c r="B1025" s="53"/>
      <c r="C1025" s="54"/>
      <c r="D1025" s="7" t="s">
        <v>192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4">
        <f t="shared" si="32"/>
        <v>0</v>
      </c>
    </row>
    <row r="1026" spans="1:10" ht="30" customHeight="1">
      <c r="A1026" s="90">
        <v>4</v>
      </c>
      <c r="B1026" s="51" t="s">
        <v>458</v>
      </c>
      <c r="C1026" s="54" t="s">
        <v>96</v>
      </c>
      <c r="D1026" s="7" t="s">
        <v>188</v>
      </c>
      <c r="E1026" s="8">
        <f>SUM(E1027:E1030)</f>
        <v>25</v>
      </c>
      <c r="F1026" s="8">
        <f>SUM(F1027:F1030)</f>
        <v>30</v>
      </c>
      <c r="G1026" s="8">
        <f>SUM(G1027:G1030)</f>
        <v>30</v>
      </c>
      <c r="H1026" s="8">
        <f>SUM(H1027:H1030)</f>
        <v>30</v>
      </c>
      <c r="I1026" s="8">
        <f>SUM(I1027:I1030)</f>
        <v>30</v>
      </c>
      <c r="J1026" s="4">
        <f t="shared" si="32"/>
        <v>145</v>
      </c>
    </row>
    <row r="1027" spans="1:10" ht="30" customHeight="1">
      <c r="A1027" s="88"/>
      <c r="B1027" s="52"/>
      <c r="C1027" s="54"/>
      <c r="D1027" s="7" t="s">
        <v>189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4">
        <f t="shared" si="32"/>
        <v>0</v>
      </c>
    </row>
    <row r="1028" spans="1:10" ht="30" customHeight="1">
      <c r="A1028" s="88"/>
      <c r="B1028" s="52"/>
      <c r="C1028" s="54"/>
      <c r="D1028" s="7" t="s">
        <v>190</v>
      </c>
      <c r="E1028" s="9">
        <v>15</v>
      </c>
      <c r="F1028" s="9">
        <v>20</v>
      </c>
      <c r="G1028" s="9">
        <v>20</v>
      </c>
      <c r="H1028" s="9">
        <v>20</v>
      </c>
      <c r="I1028" s="9">
        <v>20</v>
      </c>
      <c r="J1028" s="4">
        <f t="shared" si="32"/>
        <v>95</v>
      </c>
    </row>
    <row r="1029" spans="1:10" ht="30" customHeight="1">
      <c r="A1029" s="88"/>
      <c r="B1029" s="52"/>
      <c r="C1029" s="54"/>
      <c r="D1029" s="7" t="s">
        <v>191</v>
      </c>
      <c r="E1029" s="9">
        <v>8</v>
      </c>
      <c r="F1029" s="9">
        <v>8</v>
      </c>
      <c r="G1029" s="9">
        <v>8</v>
      </c>
      <c r="H1029" s="9">
        <v>8</v>
      </c>
      <c r="I1029" s="9">
        <v>8</v>
      </c>
      <c r="J1029" s="4">
        <f t="shared" si="32"/>
        <v>40</v>
      </c>
    </row>
    <row r="1030" spans="1:10" ht="30" customHeight="1">
      <c r="A1030" s="89"/>
      <c r="B1030" s="53"/>
      <c r="C1030" s="54"/>
      <c r="D1030" s="7" t="s">
        <v>192</v>
      </c>
      <c r="E1030" s="9">
        <v>2</v>
      </c>
      <c r="F1030" s="9">
        <v>2</v>
      </c>
      <c r="G1030" s="9">
        <v>2</v>
      </c>
      <c r="H1030" s="9">
        <v>2</v>
      </c>
      <c r="I1030" s="9">
        <v>2</v>
      </c>
      <c r="J1030" s="4">
        <f t="shared" si="32"/>
        <v>10</v>
      </c>
    </row>
    <row r="1031" spans="1:10" ht="30" customHeight="1">
      <c r="A1031" s="90">
        <v>5</v>
      </c>
      <c r="B1031" s="51" t="s">
        <v>459</v>
      </c>
      <c r="C1031" s="54" t="s">
        <v>97</v>
      </c>
      <c r="D1031" s="7" t="s">
        <v>188</v>
      </c>
      <c r="E1031" s="8">
        <f>SUM(E1032:E1035)</f>
        <v>0</v>
      </c>
      <c r="F1031" s="8">
        <f>SUM(F1032:F1035)</f>
        <v>0</v>
      </c>
      <c r="G1031" s="8">
        <f>SUM(G1032:G1035)</f>
        <v>0</v>
      </c>
      <c r="H1031" s="8">
        <f>SUM(H1032:H1035)</f>
        <v>0</v>
      </c>
      <c r="I1031" s="8">
        <f>SUM(I1032:I1035)</f>
        <v>0</v>
      </c>
      <c r="J1031" s="4">
        <f t="shared" si="32"/>
        <v>0</v>
      </c>
    </row>
    <row r="1032" spans="1:10" ht="30" customHeight="1">
      <c r="A1032" s="88"/>
      <c r="B1032" s="52"/>
      <c r="C1032" s="54"/>
      <c r="D1032" s="7" t="s">
        <v>189</v>
      </c>
      <c r="E1032" s="9">
        <v>0</v>
      </c>
      <c r="F1032" s="9">
        <v>0</v>
      </c>
      <c r="G1032" s="9">
        <v>0</v>
      </c>
      <c r="H1032" s="9">
        <v>0</v>
      </c>
      <c r="I1032" s="9">
        <v>0</v>
      </c>
      <c r="J1032" s="4">
        <f t="shared" si="32"/>
        <v>0</v>
      </c>
    </row>
    <row r="1033" spans="1:10" ht="30" customHeight="1">
      <c r="A1033" s="88"/>
      <c r="B1033" s="52"/>
      <c r="C1033" s="54"/>
      <c r="D1033" s="7" t="s">
        <v>190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4">
        <f t="shared" si="32"/>
        <v>0</v>
      </c>
    </row>
    <row r="1034" spans="1:10" ht="30" customHeight="1">
      <c r="A1034" s="88"/>
      <c r="B1034" s="52"/>
      <c r="C1034" s="54"/>
      <c r="D1034" s="7" t="s">
        <v>191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4">
        <f t="shared" si="32"/>
        <v>0</v>
      </c>
    </row>
    <row r="1035" spans="1:10" ht="30" customHeight="1">
      <c r="A1035" s="89"/>
      <c r="B1035" s="53"/>
      <c r="C1035" s="54"/>
      <c r="D1035" s="7" t="s">
        <v>192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4">
        <f t="shared" si="32"/>
        <v>0</v>
      </c>
    </row>
    <row r="1036" spans="1:10" ht="30" customHeight="1">
      <c r="A1036" s="90">
        <v>6</v>
      </c>
      <c r="B1036" s="51" t="s">
        <v>460</v>
      </c>
      <c r="C1036" s="54" t="s">
        <v>98</v>
      </c>
      <c r="D1036" s="7" t="s">
        <v>188</v>
      </c>
      <c r="E1036" s="8">
        <f>SUM(E1037:E1040)</f>
        <v>7</v>
      </c>
      <c r="F1036" s="8">
        <f>SUM(F1037:F1040)</f>
        <v>7</v>
      </c>
      <c r="G1036" s="8">
        <f>SUM(G1037:G1040)</f>
        <v>7</v>
      </c>
      <c r="H1036" s="8">
        <f>SUM(H1037:H1040)</f>
        <v>7</v>
      </c>
      <c r="I1036" s="8">
        <f>SUM(I1037:I1040)</f>
        <v>7</v>
      </c>
      <c r="J1036" s="4">
        <f t="shared" si="32"/>
        <v>35</v>
      </c>
    </row>
    <row r="1037" spans="1:10" ht="30" customHeight="1">
      <c r="A1037" s="88"/>
      <c r="B1037" s="52"/>
      <c r="C1037" s="54"/>
      <c r="D1037" s="7" t="s">
        <v>189</v>
      </c>
      <c r="E1037" s="9">
        <v>0</v>
      </c>
      <c r="F1037" s="9">
        <v>0</v>
      </c>
      <c r="G1037" s="9">
        <v>0</v>
      </c>
      <c r="H1037" s="9">
        <v>0</v>
      </c>
      <c r="I1037" s="9">
        <v>0</v>
      </c>
      <c r="J1037" s="4">
        <f t="shared" si="32"/>
        <v>0</v>
      </c>
    </row>
    <row r="1038" spans="1:10" ht="30" customHeight="1">
      <c r="A1038" s="88"/>
      <c r="B1038" s="52"/>
      <c r="C1038" s="54"/>
      <c r="D1038" s="7" t="s">
        <v>190</v>
      </c>
      <c r="E1038" s="9">
        <v>5</v>
      </c>
      <c r="F1038" s="9">
        <v>5</v>
      </c>
      <c r="G1038" s="9">
        <v>5</v>
      </c>
      <c r="H1038" s="9">
        <v>5</v>
      </c>
      <c r="I1038" s="9">
        <v>5</v>
      </c>
      <c r="J1038" s="4">
        <f t="shared" si="32"/>
        <v>25</v>
      </c>
    </row>
    <row r="1039" spans="1:10" ht="30" customHeight="1">
      <c r="A1039" s="88"/>
      <c r="B1039" s="52"/>
      <c r="C1039" s="54"/>
      <c r="D1039" s="7" t="s">
        <v>191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4">
        <f t="shared" si="32"/>
        <v>0</v>
      </c>
    </row>
    <row r="1040" spans="1:10" ht="30" customHeight="1">
      <c r="A1040" s="89"/>
      <c r="B1040" s="53"/>
      <c r="C1040" s="54"/>
      <c r="D1040" s="7" t="s">
        <v>192</v>
      </c>
      <c r="E1040" s="9">
        <v>2</v>
      </c>
      <c r="F1040" s="9">
        <v>2</v>
      </c>
      <c r="G1040" s="9">
        <v>2</v>
      </c>
      <c r="H1040" s="9">
        <v>2</v>
      </c>
      <c r="I1040" s="9">
        <v>2</v>
      </c>
      <c r="J1040" s="4">
        <f t="shared" si="32"/>
        <v>10</v>
      </c>
    </row>
    <row r="1041" spans="1:10" ht="30" customHeight="1">
      <c r="A1041" s="90">
        <v>7</v>
      </c>
      <c r="B1041" s="51" t="s">
        <v>461</v>
      </c>
      <c r="C1041" s="54" t="s">
        <v>338</v>
      </c>
      <c r="D1041" s="7" t="s">
        <v>188</v>
      </c>
      <c r="E1041" s="8">
        <f>SUM(E1042:E1045)</f>
        <v>57</v>
      </c>
      <c r="F1041" s="8">
        <f>SUM(F1042:F1045)</f>
        <v>63</v>
      </c>
      <c r="G1041" s="8">
        <f>SUM(G1042:G1045)</f>
        <v>60</v>
      </c>
      <c r="H1041" s="8">
        <f>SUM(H1042:H1045)</f>
        <v>64</v>
      </c>
      <c r="I1041" s="8">
        <f>SUM(I1042:I1045)</f>
        <v>60</v>
      </c>
      <c r="J1041" s="4">
        <f t="shared" si="32"/>
        <v>304</v>
      </c>
    </row>
    <row r="1042" spans="1:10" ht="30" customHeight="1">
      <c r="A1042" s="88"/>
      <c r="B1042" s="52"/>
      <c r="C1042" s="54"/>
      <c r="D1042" s="7" t="s">
        <v>189</v>
      </c>
      <c r="E1042" s="9">
        <v>0</v>
      </c>
      <c r="F1042" s="9">
        <v>0</v>
      </c>
      <c r="G1042" s="9">
        <v>0</v>
      </c>
      <c r="H1042" s="9">
        <v>0</v>
      </c>
      <c r="I1042" s="9">
        <v>0</v>
      </c>
      <c r="J1042" s="4">
        <f t="shared" si="32"/>
        <v>0</v>
      </c>
    </row>
    <row r="1043" spans="1:10" ht="30" customHeight="1">
      <c r="A1043" s="88"/>
      <c r="B1043" s="52"/>
      <c r="C1043" s="54"/>
      <c r="D1043" s="7" t="s">
        <v>190</v>
      </c>
      <c r="E1043" s="9">
        <v>57</v>
      </c>
      <c r="F1043" s="9">
        <v>59</v>
      </c>
      <c r="G1043" s="9">
        <v>60</v>
      </c>
      <c r="H1043" s="9">
        <v>60</v>
      </c>
      <c r="I1043" s="9">
        <v>60</v>
      </c>
      <c r="J1043" s="4">
        <f t="shared" si="32"/>
        <v>296</v>
      </c>
    </row>
    <row r="1044" spans="1:10" ht="30" customHeight="1">
      <c r="A1044" s="88"/>
      <c r="B1044" s="52"/>
      <c r="C1044" s="54"/>
      <c r="D1044" s="7" t="s">
        <v>191</v>
      </c>
      <c r="E1044" s="9">
        <v>0</v>
      </c>
      <c r="F1044" s="9">
        <v>0</v>
      </c>
      <c r="G1044" s="9">
        <v>0</v>
      </c>
      <c r="H1044" s="9">
        <v>0</v>
      </c>
      <c r="I1044" s="9">
        <v>0</v>
      </c>
      <c r="J1044" s="4">
        <f t="shared" si="32"/>
        <v>0</v>
      </c>
    </row>
    <row r="1045" spans="1:10" ht="30" customHeight="1">
      <c r="A1045" s="89"/>
      <c r="B1045" s="53"/>
      <c r="C1045" s="54"/>
      <c r="D1045" s="7" t="s">
        <v>192</v>
      </c>
      <c r="E1045" s="9">
        <v>0</v>
      </c>
      <c r="F1045" s="9">
        <v>4</v>
      </c>
      <c r="G1045" s="9">
        <v>0</v>
      </c>
      <c r="H1045" s="9">
        <v>4</v>
      </c>
      <c r="I1045" s="9">
        <v>0</v>
      </c>
      <c r="J1045" s="4">
        <f t="shared" si="32"/>
        <v>8</v>
      </c>
    </row>
    <row r="1046" spans="1:10" ht="30" customHeight="1">
      <c r="A1046" s="90">
        <v>8</v>
      </c>
      <c r="B1046" s="51" t="s">
        <v>462</v>
      </c>
      <c r="C1046" s="54" t="s">
        <v>99</v>
      </c>
      <c r="D1046" s="7" t="s">
        <v>188</v>
      </c>
      <c r="E1046" s="8">
        <f>SUM(E1047:E1050)</f>
        <v>10</v>
      </c>
      <c r="F1046" s="8">
        <f>SUM(F1047:F1050)</f>
        <v>10</v>
      </c>
      <c r="G1046" s="8">
        <f>SUM(G1047:G1050)</f>
        <v>10</v>
      </c>
      <c r="H1046" s="8">
        <f>SUM(H1047:H1050)</f>
        <v>10</v>
      </c>
      <c r="I1046" s="8">
        <f>SUM(I1047:I1050)</f>
        <v>10</v>
      </c>
      <c r="J1046" s="4">
        <f t="shared" si="32"/>
        <v>50</v>
      </c>
    </row>
    <row r="1047" spans="1:10" ht="30" customHeight="1">
      <c r="A1047" s="88"/>
      <c r="B1047" s="52"/>
      <c r="C1047" s="54"/>
      <c r="D1047" s="7" t="s">
        <v>189</v>
      </c>
      <c r="E1047" s="9">
        <v>0</v>
      </c>
      <c r="F1047" s="9">
        <v>0</v>
      </c>
      <c r="G1047" s="9">
        <v>0</v>
      </c>
      <c r="H1047" s="9">
        <v>0</v>
      </c>
      <c r="I1047" s="9">
        <v>0</v>
      </c>
      <c r="J1047" s="4">
        <f t="shared" si="32"/>
        <v>0</v>
      </c>
    </row>
    <row r="1048" spans="1:10" ht="30" customHeight="1">
      <c r="A1048" s="88"/>
      <c r="B1048" s="52"/>
      <c r="C1048" s="54"/>
      <c r="D1048" s="7" t="s">
        <v>190</v>
      </c>
      <c r="E1048" s="9">
        <v>8</v>
      </c>
      <c r="F1048" s="9">
        <v>8</v>
      </c>
      <c r="G1048" s="9">
        <v>8</v>
      </c>
      <c r="H1048" s="9">
        <v>8</v>
      </c>
      <c r="I1048" s="9">
        <v>8</v>
      </c>
      <c r="J1048" s="4">
        <f t="shared" si="32"/>
        <v>40</v>
      </c>
    </row>
    <row r="1049" spans="1:10" ht="30" customHeight="1">
      <c r="A1049" s="88"/>
      <c r="B1049" s="52"/>
      <c r="C1049" s="54"/>
      <c r="D1049" s="7" t="s">
        <v>191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4">
        <f t="shared" si="32"/>
        <v>0</v>
      </c>
    </row>
    <row r="1050" spans="1:10" ht="30" customHeight="1">
      <c r="A1050" s="89"/>
      <c r="B1050" s="53"/>
      <c r="C1050" s="54"/>
      <c r="D1050" s="7" t="s">
        <v>192</v>
      </c>
      <c r="E1050" s="9">
        <v>2</v>
      </c>
      <c r="F1050" s="9">
        <v>2</v>
      </c>
      <c r="G1050" s="9">
        <v>2</v>
      </c>
      <c r="H1050" s="9">
        <v>2</v>
      </c>
      <c r="I1050" s="9">
        <v>2</v>
      </c>
      <c r="J1050" s="4">
        <f t="shared" si="32"/>
        <v>10</v>
      </c>
    </row>
    <row r="1051" spans="1:10" ht="30" customHeight="1">
      <c r="A1051" s="90">
        <v>9</v>
      </c>
      <c r="B1051" s="51" t="s">
        <v>463</v>
      </c>
      <c r="C1051" s="54" t="s">
        <v>100</v>
      </c>
      <c r="D1051" s="7" t="s">
        <v>188</v>
      </c>
      <c r="E1051" s="8">
        <f>SUM(E1052:E1055)</f>
        <v>0</v>
      </c>
      <c r="F1051" s="8">
        <f>SUM(F1052:F1055)</f>
        <v>0</v>
      </c>
      <c r="G1051" s="8">
        <f>SUM(G1052:G1055)</f>
        <v>0</v>
      </c>
      <c r="H1051" s="8">
        <f>SUM(H1052:H1055)</f>
        <v>0</v>
      </c>
      <c r="I1051" s="8">
        <f>SUM(I1052:I1055)</f>
        <v>0</v>
      </c>
      <c r="J1051" s="4">
        <f t="shared" si="32"/>
        <v>0</v>
      </c>
    </row>
    <row r="1052" spans="1:10" ht="30" customHeight="1">
      <c r="A1052" s="88"/>
      <c r="B1052" s="52"/>
      <c r="C1052" s="54"/>
      <c r="D1052" s="7" t="s">
        <v>189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4">
        <f t="shared" si="32"/>
        <v>0</v>
      </c>
    </row>
    <row r="1053" spans="1:10" ht="30" customHeight="1">
      <c r="A1053" s="88"/>
      <c r="B1053" s="52"/>
      <c r="C1053" s="54"/>
      <c r="D1053" s="7" t="s">
        <v>190</v>
      </c>
      <c r="E1053" s="9">
        <v>0</v>
      </c>
      <c r="F1053" s="9">
        <v>0</v>
      </c>
      <c r="G1053" s="9">
        <v>0</v>
      </c>
      <c r="H1053" s="9">
        <v>0</v>
      </c>
      <c r="I1053" s="9">
        <v>0</v>
      </c>
      <c r="J1053" s="4">
        <f t="shared" si="32"/>
        <v>0</v>
      </c>
    </row>
    <row r="1054" spans="1:10" ht="30" customHeight="1">
      <c r="A1054" s="88"/>
      <c r="B1054" s="52"/>
      <c r="C1054" s="54"/>
      <c r="D1054" s="7" t="s">
        <v>191</v>
      </c>
      <c r="E1054" s="9">
        <v>0</v>
      </c>
      <c r="F1054" s="9">
        <v>0</v>
      </c>
      <c r="G1054" s="9">
        <v>0</v>
      </c>
      <c r="H1054" s="9">
        <v>0</v>
      </c>
      <c r="I1054" s="9">
        <v>0</v>
      </c>
      <c r="J1054" s="4">
        <f t="shared" si="32"/>
        <v>0</v>
      </c>
    </row>
    <row r="1055" spans="1:10" ht="30" customHeight="1">
      <c r="A1055" s="89"/>
      <c r="B1055" s="53"/>
      <c r="C1055" s="54"/>
      <c r="D1055" s="7" t="s">
        <v>192</v>
      </c>
      <c r="E1055" s="9">
        <v>0</v>
      </c>
      <c r="F1055" s="9">
        <v>0</v>
      </c>
      <c r="G1055" s="9">
        <v>0</v>
      </c>
      <c r="H1055" s="9">
        <v>0</v>
      </c>
      <c r="I1055" s="9">
        <v>0</v>
      </c>
      <c r="J1055" s="4">
        <f t="shared" si="32"/>
        <v>0</v>
      </c>
    </row>
    <row r="1056" spans="1:10" ht="30" customHeight="1">
      <c r="A1056" s="90">
        <v>10</v>
      </c>
      <c r="B1056" s="51" t="s">
        <v>464</v>
      </c>
      <c r="C1056" s="54" t="s">
        <v>339</v>
      </c>
      <c r="D1056" s="7" t="s">
        <v>188</v>
      </c>
      <c r="E1056" s="8">
        <f>SUM(E1057:E1060)</f>
        <v>0</v>
      </c>
      <c r="F1056" s="8">
        <f>SUM(F1057:F1060)</f>
        <v>0</v>
      </c>
      <c r="G1056" s="8">
        <f>SUM(G1057:G1060)</f>
        <v>0</v>
      </c>
      <c r="H1056" s="8">
        <f>SUM(H1057:H1060)</f>
        <v>0</v>
      </c>
      <c r="I1056" s="8">
        <f>SUM(I1057:I1060)</f>
        <v>0</v>
      </c>
      <c r="J1056" s="4">
        <f t="shared" si="32"/>
        <v>0</v>
      </c>
    </row>
    <row r="1057" spans="1:10" ht="30" customHeight="1">
      <c r="A1057" s="88"/>
      <c r="B1057" s="52"/>
      <c r="C1057" s="54"/>
      <c r="D1057" s="7" t="s">
        <v>189</v>
      </c>
      <c r="E1057" s="9">
        <v>0</v>
      </c>
      <c r="F1057" s="9">
        <v>0</v>
      </c>
      <c r="G1057" s="9">
        <v>0</v>
      </c>
      <c r="H1057" s="9">
        <v>0</v>
      </c>
      <c r="I1057" s="9">
        <v>0</v>
      </c>
      <c r="J1057" s="4">
        <f t="shared" si="32"/>
        <v>0</v>
      </c>
    </row>
    <row r="1058" spans="1:10" ht="30" customHeight="1">
      <c r="A1058" s="88"/>
      <c r="B1058" s="52"/>
      <c r="C1058" s="54"/>
      <c r="D1058" s="7" t="s">
        <v>190</v>
      </c>
      <c r="E1058" s="9">
        <v>0</v>
      </c>
      <c r="F1058" s="9">
        <v>0</v>
      </c>
      <c r="G1058" s="9">
        <v>0</v>
      </c>
      <c r="H1058" s="9">
        <v>0</v>
      </c>
      <c r="I1058" s="9">
        <v>0</v>
      </c>
      <c r="J1058" s="4">
        <f t="shared" si="32"/>
        <v>0</v>
      </c>
    </row>
    <row r="1059" spans="1:10" ht="30" customHeight="1">
      <c r="A1059" s="88"/>
      <c r="B1059" s="52"/>
      <c r="C1059" s="54"/>
      <c r="D1059" s="7" t="s">
        <v>191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4">
        <f t="shared" si="32"/>
        <v>0</v>
      </c>
    </row>
    <row r="1060" spans="1:10" ht="30" customHeight="1">
      <c r="A1060" s="89"/>
      <c r="B1060" s="53"/>
      <c r="C1060" s="54"/>
      <c r="D1060" s="7" t="s">
        <v>192</v>
      </c>
      <c r="E1060" s="9">
        <v>0</v>
      </c>
      <c r="F1060" s="9">
        <v>0</v>
      </c>
      <c r="G1060" s="9">
        <v>0</v>
      </c>
      <c r="H1060" s="9">
        <v>0</v>
      </c>
      <c r="I1060" s="9">
        <v>0</v>
      </c>
      <c r="J1060" s="4">
        <f t="shared" si="32"/>
        <v>0</v>
      </c>
    </row>
    <row r="1061" spans="1:10" ht="31.5" customHeight="1">
      <c r="A1061" s="90">
        <v>11</v>
      </c>
      <c r="B1061" s="51" t="s">
        <v>465</v>
      </c>
      <c r="C1061" s="54" t="s">
        <v>340</v>
      </c>
      <c r="D1061" s="7" t="s">
        <v>188</v>
      </c>
      <c r="E1061" s="8">
        <f>SUM(E1062:E1065)</f>
        <v>0</v>
      </c>
      <c r="F1061" s="8">
        <f>SUM(F1062:F1065)</f>
        <v>0</v>
      </c>
      <c r="G1061" s="8">
        <f>SUM(G1062:G1065)</f>
        <v>0</v>
      </c>
      <c r="H1061" s="8">
        <f>SUM(H1062:H1065)</f>
        <v>0</v>
      </c>
      <c r="I1061" s="8">
        <f>SUM(I1062:I1065)</f>
        <v>0</v>
      </c>
      <c r="J1061" s="4">
        <f t="shared" si="32"/>
        <v>0</v>
      </c>
    </row>
    <row r="1062" spans="1:10" ht="31.5" customHeight="1">
      <c r="A1062" s="88"/>
      <c r="B1062" s="52"/>
      <c r="C1062" s="54"/>
      <c r="D1062" s="7" t="s">
        <v>189</v>
      </c>
      <c r="E1062" s="9">
        <v>0</v>
      </c>
      <c r="F1062" s="9">
        <v>0</v>
      </c>
      <c r="G1062" s="9">
        <v>0</v>
      </c>
      <c r="H1062" s="9">
        <v>0</v>
      </c>
      <c r="I1062" s="9">
        <v>0</v>
      </c>
      <c r="J1062" s="4">
        <f t="shared" si="32"/>
        <v>0</v>
      </c>
    </row>
    <row r="1063" spans="1:10" ht="31.5" customHeight="1">
      <c r="A1063" s="88"/>
      <c r="B1063" s="52"/>
      <c r="C1063" s="54"/>
      <c r="D1063" s="7" t="s">
        <v>190</v>
      </c>
      <c r="E1063" s="9">
        <v>0</v>
      </c>
      <c r="F1063" s="9">
        <v>0</v>
      </c>
      <c r="G1063" s="9">
        <v>0</v>
      </c>
      <c r="H1063" s="9">
        <v>0</v>
      </c>
      <c r="I1063" s="9">
        <v>0</v>
      </c>
      <c r="J1063" s="4">
        <f t="shared" si="32"/>
        <v>0</v>
      </c>
    </row>
    <row r="1064" spans="1:10" ht="31.5" customHeight="1">
      <c r="A1064" s="88"/>
      <c r="B1064" s="52"/>
      <c r="C1064" s="54"/>
      <c r="D1064" s="7" t="s">
        <v>191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4">
        <f t="shared" si="32"/>
        <v>0</v>
      </c>
    </row>
    <row r="1065" spans="1:10" ht="31.5" customHeight="1">
      <c r="A1065" s="89"/>
      <c r="B1065" s="53"/>
      <c r="C1065" s="54"/>
      <c r="D1065" s="7" t="s">
        <v>192</v>
      </c>
      <c r="E1065" s="9">
        <v>0</v>
      </c>
      <c r="F1065" s="9">
        <v>0</v>
      </c>
      <c r="G1065" s="9">
        <v>0</v>
      </c>
      <c r="H1065" s="9">
        <v>0</v>
      </c>
      <c r="I1065" s="9">
        <v>0</v>
      </c>
      <c r="J1065" s="4">
        <f t="shared" si="32"/>
        <v>0</v>
      </c>
    </row>
    <row r="1066" spans="1:10" ht="25.5" customHeight="1">
      <c r="A1066" s="90">
        <v>12</v>
      </c>
      <c r="B1066" s="51" t="s">
        <v>466</v>
      </c>
      <c r="C1066" s="54" t="s">
        <v>53</v>
      </c>
      <c r="D1066" s="7" t="s">
        <v>188</v>
      </c>
      <c r="E1066" s="8">
        <f>SUM(E1067:E1070)</f>
        <v>15</v>
      </c>
      <c r="F1066" s="8">
        <f>SUM(F1067:F1070)</f>
        <v>15</v>
      </c>
      <c r="G1066" s="8">
        <f>SUM(G1067:G1070)</f>
        <v>15</v>
      </c>
      <c r="H1066" s="8">
        <f>SUM(H1067:H1070)</f>
        <v>15</v>
      </c>
      <c r="I1066" s="8">
        <f>SUM(I1067:I1070)</f>
        <v>15</v>
      </c>
      <c r="J1066" s="4">
        <f t="shared" si="32"/>
        <v>75</v>
      </c>
    </row>
    <row r="1067" spans="1:10" ht="25.5" customHeight="1">
      <c r="A1067" s="88"/>
      <c r="B1067" s="52"/>
      <c r="C1067" s="54"/>
      <c r="D1067" s="7" t="s">
        <v>189</v>
      </c>
      <c r="E1067" s="9">
        <v>0</v>
      </c>
      <c r="F1067" s="9">
        <v>0</v>
      </c>
      <c r="G1067" s="9">
        <v>0</v>
      </c>
      <c r="H1067" s="9">
        <v>0</v>
      </c>
      <c r="I1067" s="9">
        <v>0</v>
      </c>
      <c r="J1067" s="4">
        <f t="shared" si="32"/>
        <v>0</v>
      </c>
    </row>
    <row r="1068" spans="1:10" ht="25.5" customHeight="1">
      <c r="A1068" s="88"/>
      <c r="B1068" s="52"/>
      <c r="C1068" s="54"/>
      <c r="D1068" s="7" t="s">
        <v>190</v>
      </c>
      <c r="E1068" s="9">
        <v>10</v>
      </c>
      <c r="F1068" s="9">
        <v>10</v>
      </c>
      <c r="G1068" s="9">
        <v>10</v>
      </c>
      <c r="H1068" s="9">
        <v>10</v>
      </c>
      <c r="I1068" s="9">
        <v>10</v>
      </c>
      <c r="J1068" s="4">
        <f t="shared" si="32"/>
        <v>50</v>
      </c>
    </row>
    <row r="1069" spans="1:10" ht="27" customHeight="1">
      <c r="A1069" s="88"/>
      <c r="B1069" s="52"/>
      <c r="C1069" s="54"/>
      <c r="D1069" s="7" t="s">
        <v>191</v>
      </c>
      <c r="E1069" s="9">
        <v>0</v>
      </c>
      <c r="F1069" s="9">
        <v>0</v>
      </c>
      <c r="G1069" s="9">
        <v>0</v>
      </c>
      <c r="H1069" s="9">
        <v>0</v>
      </c>
      <c r="I1069" s="9">
        <v>0</v>
      </c>
      <c r="J1069" s="4">
        <f t="shared" si="32"/>
        <v>0</v>
      </c>
    </row>
    <row r="1070" spans="1:10" ht="24.75" customHeight="1">
      <c r="A1070" s="89"/>
      <c r="B1070" s="53"/>
      <c r="C1070" s="54"/>
      <c r="D1070" s="7" t="s">
        <v>192</v>
      </c>
      <c r="E1070" s="9">
        <v>5</v>
      </c>
      <c r="F1070" s="9">
        <v>5</v>
      </c>
      <c r="G1070" s="9">
        <v>5</v>
      </c>
      <c r="H1070" s="9">
        <v>5</v>
      </c>
      <c r="I1070" s="9">
        <v>5</v>
      </c>
      <c r="J1070" s="4">
        <f t="shared" si="32"/>
        <v>25</v>
      </c>
    </row>
    <row r="1071" spans="1:10" ht="25.5" customHeight="1">
      <c r="A1071" s="58" t="s">
        <v>413</v>
      </c>
      <c r="B1071" s="59"/>
      <c r="C1071" s="59"/>
      <c r="D1071" s="60"/>
      <c r="E1071" s="39">
        <f>E1011+E1016+E1021+E1026+E1031+E1036+E1046+E1051+E1056+E1061+E1066</f>
        <v>79.5</v>
      </c>
      <c r="F1071" s="39">
        <f>F1011+F1016+F1021+F1026+F1031+F1036+F1046+F1051+F1056+F1061+F1066</f>
        <v>85</v>
      </c>
      <c r="G1071" s="39">
        <f>G1011+G1016+G1021+G1026+G1031+G1036+G1046+G1051+G1056+G1061+G1066</f>
        <v>85</v>
      </c>
      <c r="H1071" s="39">
        <f>H1011+H1016+H1021+H1026+H1031+H1036+H1046+H1051+H1056+H1061+H1066</f>
        <v>85</v>
      </c>
      <c r="I1071" s="39">
        <f>I1011+I1016+I1021+I1026+I1031+I1036+I1046+I1051+I1056+I1061+I1066</f>
        <v>85</v>
      </c>
      <c r="J1071" s="4">
        <f t="shared" si="32"/>
        <v>419.5</v>
      </c>
    </row>
    <row r="1072" spans="1:10" ht="25.5" customHeight="1">
      <c r="A1072" s="25"/>
      <c r="B1072" s="26"/>
      <c r="C1072" s="26"/>
      <c r="D1072" s="27" t="s">
        <v>189</v>
      </c>
      <c r="E1072" s="28">
        <f>E1012+E1017+E1022+E1027+E1032+E1037+E1047+E1052+E1057+E1062+E1067</f>
        <v>0</v>
      </c>
      <c r="F1072" s="28">
        <f>F1012+F1017+F1022+F1027+F1032+F1037+F1047+F1052+F1057+F1062+F1067</f>
        <v>0</v>
      </c>
      <c r="G1072" s="28">
        <f>G1012+G1017+G1022+G1027+G1032+G1037+G1047+G1052+G1057+G1062+G1067</f>
        <v>0</v>
      </c>
      <c r="H1072" s="28">
        <f>H1012+H1017+H1022+H1027+H1032+H1037+H1047+H1052+H1057+H1062+H1067</f>
        <v>0</v>
      </c>
      <c r="I1072" s="28">
        <f>I1012+I1017+I1022+I1027+I1032+I1037+I1047+I1052+I1057+I1062+I1067</f>
        <v>0</v>
      </c>
      <c r="J1072" s="4">
        <f t="shared" si="32"/>
        <v>0</v>
      </c>
    </row>
    <row r="1073" spans="1:10" ht="24" customHeight="1">
      <c r="A1073" s="29"/>
      <c r="B1073" s="30"/>
      <c r="C1073" s="30"/>
      <c r="D1073" s="31" t="s">
        <v>190</v>
      </c>
      <c r="E1073" s="28">
        <f aca="true" t="shared" si="33" ref="E1073:I1075">E1013+E1018+E1023+E1028+E1033+E1038+E1048+E1053+E1058+E1063+E1068</f>
        <v>55.5</v>
      </c>
      <c r="F1073" s="28">
        <f t="shared" si="33"/>
        <v>61</v>
      </c>
      <c r="G1073" s="28">
        <f t="shared" si="33"/>
        <v>61</v>
      </c>
      <c r="H1073" s="28">
        <f t="shared" si="33"/>
        <v>61</v>
      </c>
      <c r="I1073" s="28">
        <f t="shared" si="33"/>
        <v>61</v>
      </c>
      <c r="J1073" s="4">
        <f t="shared" si="32"/>
        <v>299.5</v>
      </c>
    </row>
    <row r="1074" spans="1:10" ht="24" customHeight="1">
      <c r="A1074" s="29"/>
      <c r="B1074" s="30"/>
      <c r="C1074" s="30"/>
      <c r="D1074" s="31" t="s">
        <v>191</v>
      </c>
      <c r="E1074" s="28">
        <f t="shared" si="33"/>
        <v>10</v>
      </c>
      <c r="F1074" s="28">
        <f t="shared" si="33"/>
        <v>10</v>
      </c>
      <c r="G1074" s="28">
        <f t="shared" si="33"/>
        <v>10</v>
      </c>
      <c r="H1074" s="28">
        <f t="shared" si="33"/>
        <v>10</v>
      </c>
      <c r="I1074" s="28">
        <f t="shared" si="33"/>
        <v>10</v>
      </c>
      <c r="J1074" s="4">
        <f t="shared" si="32"/>
        <v>50</v>
      </c>
    </row>
    <row r="1075" spans="1:10" ht="24" customHeight="1">
      <c r="A1075" s="29"/>
      <c r="B1075" s="30"/>
      <c r="C1075" s="30"/>
      <c r="D1075" s="31" t="s">
        <v>192</v>
      </c>
      <c r="E1075" s="28">
        <f t="shared" si="33"/>
        <v>14</v>
      </c>
      <c r="F1075" s="28">
        <f t="shared" si="33"/>
        <v>14</v>
      </c>
      <c r="G1075" s="28">
        <f t="shared" si="33"/>
        <v>14</v>
      </c>
      <c r="H1075" s="28">
        <f t="shared" si="33"/>
        <v>14</v>
      </c>
      <c r="I1075" s="28">
        <f t="shared" si="33"/>
        <v>14</v>
      </c>
      <c r="J1075" s="4">
        <f aca="true" t="shared" si="34" ref="J1075:J1138">SUM(E1075:I1075)</f>
        <v>70</v>
      </c>
    </row>
    <row r="1076" spans="1:10" ht="27" customHeight="1">
      <c r="A1076" s="32" t="s">
        <v>58</v>
      </c>
      <c r="B1076" s="34"/>
      <c r="C1076" s="34"/>
      <c r="D1076" s="34"/>
      <c r="E1076" s="34"/>
      <c r="F1076" s="34"/>
      <c r="G1076" s="34"/>
      <c r="H1076" s="34"/>
      <c r="I1076" s="34"/>
      <c r="J1076" s="4">
        <f>E1076+F1076+G1076+H1076+I1076</f>
        <v>0</v>
      </c>
    </row>
    <row r="1077" spans="1:10" ht="24.75" customHeight="1">
      <c r="A1077" s="76">
        <v>1</v>
      </c>
      <c r="B1077" s="51" t="s">
        <v>467</v>
      </c>
      <c r="C1077" s="54" t="s">
        <v>55</v>
      </c>
      <c r="D1077" s="7" t="s">
        <v>188</v>
      </c>
      <c r="E1077" s="8">
        <f>SUM(E1078:E1081)</f>
        <v>0</v>
      </c>
      <c r="F1077" s="8">
        <f>SUM(F1078:F1081)</f>
        <v>0</v>
      </c>
      <c r="G1077" s="8">
        <f>SUM(G1078:G1081)</f>
        <v>0</v>
      </c>
      <c r="H1077" s="8">
        <f>SUM(H1078:H1081)</f>
        <v>0</v>
      </c>
      <c r="I1077" s="8">
        <f>SUM(I1078:I1081)</f>
        <v>0</v>
      </c>
      <c r="J1077" s="4">
        <f t="shared" si="34"/>
        <v>0</v>
      </c>
    </row>
    <row r="1078" spans="1:10" ht="30" customHeight="1">
      <c r="A1078" s="52"/>
      <c r="B1078" s="52"/>
      <c r="C1078" s="54"/>
      <c r="D1078" s="7" t="s">
        <v>189</v>
      </c>
      <c r="E1078" s="9">
        <v>0</v>
      </c>
      <c r="F1078" s="9">
        <v>0</v>
      </c>
      <c r="G1078" s="9">
        <v>0</v>
      </c>
      <c r="H1078" s="9">
        <v>0</v>
      </c>
      <c r="I1078" s="9">
        <v>0</v>
      </c>
      <c r="J1078" s="4">
        <f t="shared" si="34"/>
        <v>0</v>
      </c>
    </row>
    <row r="1079" spans="1:10" ht="30" customHeight="1">
      <c r="A1079" s="52"/>
      <c r="B1079" s="52"/>
      <c r="C1079" s="54"/>
      <c r="D1079" s="7" t="s">
        <v>190</v>
      </c>
      <c r="E1079" s="9">
        <v>0</v>
      </c>
      <c r="F1079" s="9">
        <v>0</v>
      </c>
      <c r="G1079" s="9">
        <v>0</v>
      </c>
      <c r="H1079" s="9">
        <v>0</v>
      </c>
      <c r="I1079" s="9">
        <v>0</v>
      </c>
      <c r="J1079" s="4">
        <f t="shared" si="34"/>
        <v>0</v>
      </c>
    </row>
    <row r="1080" spans="1:10" ht="30" customHeight="1">
      <c r="A1080" s="52"/>
      <c r="B1080" s="52"/>
      <c r="C1080" s="54"/>
      <c r="D1080" s="7" t="s">
        <v>191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4">
        <f t="shared" si="34"/>
        <v>0</v>
      </c>
    </row>
    <row r="1081" spans="1:10" ht="30" customHeight="1">
      <c r="A1081" s="53"/>
      <c r="B1081" s="53"/>
      <c r="C1081" s="54"/>
      <c r="D1081" s="7" t="s">
        <v>192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4">
        <f t="shared" si="34"/>
        <v>0</v>
      </c>
    </row>
    <row r="1082" spans="1:10" ht="30" customHeight="1">
      <c r="A1082" s="76">
        <v>2</v>
      </c>
      <c r="B1082" s="51" t="s">
        <v>468</v>
      </c>
      <c r="C1082" s="54" t="s">
        <v>175</v>
      </c>
      <c r="D1082" s="7" t="s">
        <v>188</v>
      </c>
      <c r="E1082" s="8">
        <f>SUM(E1083:E1086)</f>
        <v>0</v>
      </c>
      <c r="F1082" s="8">
        <f>SUM(F1083:F1086)</f>
        <v>0</v>
      </c>
      <c r="G1082" s="8">
        <f>SUM(G1083:G1086)</f>
        <v>0</v>
      </c>
      <c r="H1082" s="8">
        <f>SUM(H1083:H1086)</f>
        <v>0</v>
      </c>
      <c r="I1082" s="8">
        <f>SUM(I1083:I1086)</f>
        <v>0</v>
      </c>
      <c r="J1082" s="4">
        <f t="shared" si="34"/>
        <v>0</v>
      </c>
    </row>
    <row r="1083" spans="1:10" ht="31.5" customHeight="1">
      <c r="A1083" s="52"/>
      <c r="B1083" s="52"/>
      <c r="C1083" s="54"/>
      <c r="D1083" s="7" t="s">
        <v>189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4">
        <f t="shared" si="34"/>
        <v>0</v>
      </c>
    </row>
    <row r="1084" spans="1:10" ht="31.5" customHeight="1">
      <c r="A1084" s="52"/>
      <c r="B1084" s="52"/>
      <c r="C1084" s="54"/>
      <c r="D1084" s="7" t="s">
        <v>190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4">
        <f t="shared" si="34"/>
        <v>0</v>
      </c>
    </row>
    <row r="1085" spans="1:10" ht="31.5" customHeight="1">
      <c r="A1085" s="52"/>
      <c r="B1085" s="52"/>
      <c r="C1085" s="54"/>
      <c r="D1085" s="7" t="s">
        <v>191</v>
      </c>
      <c r="E1085" s="9">
        <v>0</v>
      </c>
      <c r="F1085" s="9">
        <v>0</v>
      </c>
      <c r="G1085" s="9">
        <v>0</v>
      </c>
      <c r="H1085" s="9">
        <v>0</v>
      </c>
      <c r="I1085" s="9">
        <v>0</v>
      </c>
      <c r="J1085" s="4">
        <f t="shared" si="34"/>
        <v>0</v>
      </c>
    </row>
    <row r="1086" spans="1:10" ht="31.5" customHeight="1">
      <c r="A1086" s="53"/>
      <c r="B1086" s="53"/>
      <c r="C1086" s="54"/>
      <c r="D1086" s="7" t="s">
        <v>192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4">
        <f t="shared" si="34"/>
        <v>0</v>
      </c>
    </row>
    <row r="1087" spans="1:10" ht="31.5" customHeight="1">
      <c r="A1087" s="76">
        <v>3</v>
      </c>
      <c r="B1087" s="51" t="s">
        <v>284</v>
      </c>
      <c r="C1087" s="54" t="s">
        <v>101</v>
      </c>
      <c r="D1087" s="7" t="s">
        <v>188</v>
      </c>
      <c r="E1087" s="8">
        <f>SUM(E1088:E1091)</f>
        <v>3</v>
      </c>
      <c r="F1087" s="8">
        <f>SUM(F1088:F1091)</f>
        <v>3</v>
      </c>
      <c r="G1087" s="8">
        <f>SUM(G1088:G1091)</f>
        <v>0</v>
      </c>
      <c r="H1087" s="8">
        <f>SUM(H1088:H1091)</f>
        <v>0</v>
      </c>
      <c r="I1087" s="8">
        <f>SUM(I1088:I1091)</f>
        <v>0</v>
      </c>
      <c r="J1087" s="4">
        <f t="shared" si="34"/>
        <v>6</v>
      </c>
    </row>
    <row r="1088" spans="1:10" ht="31.5" customHeight="1">
      <c r="A1088" s="52"/>
      <c r="B1088" s="52"/>
      <c r="C1088" s="54"/>
      <c r="D1088" s="7" t="s">
        <v>189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4">
        <f t="shared" si="34"/>
        <v>0</v>
      </c>
    </row>
    <row r="1089" spans="1:10" ht="31.5" customHeight="1">
      <c r="A1089" s="52"/>
      <c r="B1089" s="52"/>
      <c r="C1089" s="54"/>
      <c r="D1089" s="7" t="s">
        <v>190</v>
      </c>
      <c r="E1089" s="9">
        <v>3</v>
      </c>
      <c r="F1089" s="9">
        <v>3</v>
      </c>
      <c r="G1089" s="9">
        <v>0</v>
      </c>
      <c r="H1089" s="9">
        <v>0</v>
      </c>
      <c r="I1089" s="9">
        <v>0</v>
      </c>
      <c r="J1089" s="4">
        <f t="shared" si="34"/>
        <v>6</v>
      </c>
    </row>
    <row r="1090" spans="1:10" ht="31.5" customHeight="1">
      <c r="A1090" s="52"/>
      <c r="B1090" s="52"/>
      <c r="C1090" s="54"/>
      <c r="D1090" s="7" t="s">
        <v>191</v>
      </c>
      <c r="E1090" s="9">
        <v>0</v>
      </c>
      <c r="F1090" s="9">
        <v>0</v>
      </c>
      <c r="G1090" s="9">
        <v>0</v>
      </c>
      <c r="H1090" s="9">
        <v>0</v>
      </c>
      <c r="I1090" s="9">
        <v>0</v>
      </c>
      <c r="J1090" s="4">
        <f t="shared" si="34"/>
        <v>0</v>
      </c>
    </row>
    <row r="1091" spans="1:10" ht="31.5" customHeight="1">
      <c r="A1091" s="53"/>
      <c r="B1091" s="53"/>
      <c r="C1091" s="54"/>
      <c r="D1091" s="7" t="s">
        <v>192</v>
      </c>
      <c r="E1091" s="9">
        <v>0</v>
      </c>
      <c r="F1091" s="9">
        <v>0</v>
      </c>
      <c r="G1091" s="9">
        <v>0</v>
      </c>
      <c r="H1091" s="9">
        <v>0</v>
      </c>
      <c r="I1091" s="9">
        <v>0</v>
      </c>
      <c r="J1091" s="4">
        <f t="shared" si="34"/>
        <v>0</v>
      </c>
    </row>
    <row r="1092" spans="1:10" ht="31.5" customHeight="1">
      <c r="A1092" s="76">
        <v>4</v>
      </c>
      <c r="B1092" s="51" t="s">
        <v>102</v>
      </c>
      <c r="C1092" s="54" t="s">
        <v>103</v>
      </c>
      <c r="D1092" s="7" t="s">
        <v>188</v>
      </c>
      <c r="E1092" s="8">
        <f>SUM(E1093:E1096)</f>
        <v>0</v>
      </c>
      <c r="F1092" s="8">
        <f>SUM(F1093:F1096)</f>
        <v>0</v>
      </c>
      <c r="G1092" s="8">
        <f>SUM(G1093:G1096)</f>
        <v>0</v>
      </c>
      <c r="H1092" s="8">
        <f>SUM(H1093:H1096)</f>
        <v>0</v>
      </c>
      <c r="I1092" s="8">
        <f>SUM(I1093:I1096)</f>
        <v>0</v>
      </c>
      <c r="J1092" s="4">
        <f t="shared" si="34"/>
        <v>0</v>
      </c>
    </row>
    <row r="1093" spans="1:10" ht="28.5" customHeight="1">
      <c r="A1093" s="52"/>
      <c r="B1093" s="52"/>
      <c r="C1093" s="54"/>
      <c r="D1093" s="7" t="s">
        <v>189</v>
      </c>
      <c r="E1093" s="9">
        <v>0</v>
      </c>
      <c r="F1093" s="9">
        <v>0</v>
      </c>
      <c r="G1093" s="9">
        <v>0</v>
      </c>
      <c r="H1093" s="9">
        <v>0</v>
      </c>
      <c r="I1093" s="9">
        <v>0</v>
      </c>
      <c r="J1093" s="4">
        <f t="shared" si="34"/>
        <v>0</v>
      </c>
    </row>
    <row r="1094" spans="1:10" ht="28.5" customHeight="1">
      <c r="A1094" s="52"/>
      <c r="B1094" s="52"/>
      <c r="C1094" s="54"/>
      <c r="D1094" s="7" t="s">
        <v>190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4">
        <f t="shared" si="34"/>
        <v>0</v>
      </c>
    </row>
    <row r="1095" spans="1:10" ht="28.5" customHeight="1">
      <c r="A1095" s="52"/>
      <c r="B1095" s="52"/>
      <c r="C1095" s="54"/>
      <c r="D1095" s="7" t="s">
        <v>191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4">
        <f t="shared" si="34"/>
        <v>0</v>
      </c>
    </row>
    <row r="1096" spans="1:10" ht="28.5" customHeight="1">
      <c r="A1096" s="53"/>
      <c r="B1096" s="53"/>
      <c r="C1096" s="54"/>
      <c r="D1096" s="7" t="s">
        <v>192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4">
        <f t="shared" si="34"/>
        <v>0</v>
      </c>
    </row>
    <row r="1097" spans="1:10" ht="28.5" customHeight="1">
      <c r="A1097" s="76">
        <v>5</v>
      </c>
      <c r="B1097" s="51" t="s">
        <v>285</v>
      </c>
      <c r="C1097" s="54" t="s">
        <v>56</v>
      </c>
      <c r="D1097" s="7" t="s">
        <v>188</v>
      </c>
      <c r="E1097" s="8">
        <f>SUM(E1098:E1101)</f>
        <v>5</v>
      </c>
      <c r="F1097" s="8">
        <f>SUM(F1098:F1101)</f>
        <v>5</v>
      </c>
      <c r="G1097" s="8">
        <f>SUM(G1098:G1101)</f>
        <v>5</v>
      </c>
      <c r="H1097" s="8">
        <f>SUM(H1098:H1101)</f>
        <v>5</v>
      </c>
      <c r="I1097" s="8">
        <f>SUM(I1098:I1101)</f>
        <v>5</v>
      </c>
      <c r="J1097" s="4">
        <f t="shared" si="34"/>
        <v>25</v>
      </c>
    </row>
    <row r="1098" spans="1:10" ht="28.5" customHeight="1">
      <c r="A1098" s="52"/>
      <c r="B1098" s="52"/>
      <c r="C1098" s="54"/>
      <c r="D1098" s="7" t="s">
        <v>189</v>
      </c>
      <c r="E1098" s="9">
        <v>0</v>
      </c>
      <c r="F1098" s="9">
        <v>0</v>
      </c>
      <c r="G1098" s="9">
        <v>0</v>
      </c>
      <c r="H1098" s="9">
        <v>0</v>
      </c>
      <c r="I1098" s="9">
        <v>0</v>
      </c>
      <c r="J1098" s="4">
        <f t="shared" si="34"/>
        <v>0</v>
      </c>
    </row>
    <row r="1099" spans="1:10" ht="28.5" customHeight="1">
      <c r="A1099" s="52"/>
      <c r="B1099" s="52"/>
      <c r="C1099" s="54"/>
      <c r="D1099" s="7" t="s">
        <v>190</v>
      </c>
      <c r="E1099" s="9">
        <v>3</v>
      </c>
      <c r="F1099" s="9">
        <v>3</v>
      </c>
      <c r="G1099" s="9">
        <v>3</v>
      </c>
      <c r="H1099" s="9">
        <v>3</v>
      </c>
      <c r="I1099" s="9">
        <v>3</v>
      </c>
      <c r="J1099" s="4">
        <f t="shared" si="34"/>
        <v>15</v>
      </c>
    </row>
    <row r="1100" spans="1:10" ht="28.5" customHeight="1">
      <c r="A1100" s="52"/>
      <c r="B1100" s="52"/>
      <c r="C1100" s="54"/>
      <c r="D1100" s="7" t="s">
        <v>191</v>
      </c>
      <c r="E1100" s="9">
        <v>0</v>
      </c>
      <c r="F1100" s="9">
        <v>0</v>
      </c>
      <c r="G1100" s="9">
        <v>0</v>
      </c>
      <c r="H1100" s="9">
        <v>0</v>
      </c>
      <c r="I1100" s="9">
        <v>0</v>
      </c>
      <c r="J1100" s="4">
        <f t="shared" si="34"/>
        <v>0</v>
      </c>
    </row>
    <row r="1101" spans="1:10" ht="28.5" customHeight="1">
      <c r="A1101" s="53"/>
      <c r="B1101" s="53"/>
      <c r="C1101" s="54"/>
      <c r="D1101" s="7" t="s">
        <v>192</v>
      </c>
      <c r="E1101" s="9">
        <v>2</v>
      </c>
      <c r="F1101" s="9">
        <v>2</v>
      </c>
      <c r="G1101" s="9">
        <v>2</v>
      </c>
      <c r="H1101" s="9">
        <v>2</v>
      </c>
      <c r="I1101" s="9">
        <v>2</v>
      </c>
      <c r="J1101" s="4">
        <f t="shared" si="34"/>
        <v>10</v>
      </c>
    </row>
    <row r="1102" spans="1:10" ht="28.5" customHeight="1">
      <c r="A1102" s="76">
        <v>6</v>
      </c>
      <c r="B1102" s="51" t="s">
        <v>104</v>
      </c>
      <c r="C1102" s="54" t="s">
        <v>57</v>
      </c>
      <c r="D1102" s="7" t="s">
        <v>188</v>
      </c>
      <c r="E1102" s="8">
        <f>SUM(E1103:E1106)</f>
        <v>1000</v>
      </c>
      <c r="F1102" s="8">
        <f>SUM(F1103:F1106)</f>
        <v>1000</v>
      </c>
      <c r="G1102" s="8">
        <f>SUM(G1103:G1106)</f>
        <v>1000</v>
      </c>
      <c r="H1102" s="8">
        <f>SUM(H1103:H1106)</f>
        <v>1000</v>
      </c>
      <c r="I1102" s="8">
        <f>SUM(I1103:I1106)</f>
        <v>1000</v>
      </c>
      <c r="J1102" s="4">
        <f t="shared" si="34"/>
        <v>5000</v>
      </c>
    </row>
    <row r="1103" spans="1:10" ht="28.5" customHeight="1">
      <c r="A1103" s="52"/>
      <c r="B1103" s="52"/>
      <c r="C1103" s="54"/>
      <c r="D1103" s="7" t="s">
        <v>189</v>
      </c>
      <c r="E1103" s="9">
        <v>0</v>
      </c>
      <c r="F1103" s="9">
        <v>0</v>
      </c>
      <c r="G1103" s="9">
        <v>0</v>
      </c>
      <c r="H1103" s="9">
        <v>0</v>
      </c>
      <c r="I1103" s="9">
        <v>0</v>
      </c>
      <c r="J1103" s="4">
        <f t="shared" si="34"/>
        <v>0</v>
      </c>
    </row>
    <row r="1104" spans="1:10" ht="28.5" customHeight="1">
      <c r="A1104" s="52"/>
      <c r="B1104" s="52"/>
      <c r="C1104" s="54"/>
      <c r="D1104" s="7" t="s">
        <v>190</v>
      </c>
      <c r="E1104" s="9">
        <v>1000</v>
      </c>
      <c r="F1104" s="9">
        <v>1000</v>
      </c>
      <c r="G1104" s="9">
        <v>1000</v>
      </c>
      <c r="H1104" s="9">
        <v>1000</v>
      </c>
      <c r="I1104" s="9">
        <v>1000</v>
      </c>
      <c r="J1104" s="4">
        <f t="shared" si="34"/>
        <v>5000</v>
      </c>
    </row>
    <row r="1105" spans="1:10" ht="28.5" customHeight="1">
      <c r="A1105" s="52"/>
      <c r="B1105" s="52"/>
      <c r="C1105" s="54"/>
      <c r="D1105" s="7" t="s">
        <v>191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4">
        <f t="shared" si="34"/>
        <v>0</v>
      </c>
    </row>
    <row r="1106" spans="1:10" ht="28.5" customHeight="1">
      <c r="A1106" s="53"/>
      <c r="B1106" s="53"/>
      <c r="C1106" s="54"/>
      <c r="D1106" s="7" t="s">
        <v>192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4">
        <f t="shared" si="34"/>
        <v>0</v>
      </c>
    </row>
    <row r="1107" spans="1:10" ht="28.5" customHeight="1">
      <c r="A1107" s="76">
        <v>7</v>
      </c>
      <c r="B1107" s="51" t="s">
        <v>41</v>
      </c>
      <c r="C1107" s="54" t="s">
        <v>167</v>
      </c>
      <c r="D1107" s="7" t="s">
        <v>188</v>
      </c>
      <c r="E1107" s="8">
        <f>SUM(E1108:E1111)</f>
        <v>3</v>
      </c>
      <c r="F1107" s="8">
        <f>SUM(F1108:F1111)</f>
        <v>3</v>
      </c>
      <c r="G1107" s="8">
        <f>SUM(G1108:G1111)</f>
        <v>3</v>
      </c>
      <c r="H1107" s="8">
        <f>SUM(H1108:H1111)</f>
        <v>3</v>
      </c>
      <c r="I1107" s="8">
        <f>SUM(I1108:I1111)</f>
        <v>3</v>
      </c>
      <c r="J1107" s="4">
        <f t="shared" si="34"/>
        <v>15</v>
      </c>
    </row>
    <row r="1108" spans="1:11" ht="28.5" customHeight="1">
      <c r="A1108" s="52"/>
      <c r="B1108" s="52"/>
      <c r="C1108" s="54"/>
      <c r="D1108" s="7" t="s">
        <v>189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4">
        <f t="shared" si="34"/>
        <v>0</v>
      </c>
      <c r="K1108" s="14"/>
    </row>
    <row r="1109" spans="1:10" ht="27.75" customHeight="1">
      <c r="A1109" s="52"/>
      <c r="B1109" s="52"/>
      <c r="C1109" s="54"/>
      <c r="D1109" s="7" t="s">
        <v>190</v>
      </c>
      <c r="E1109" s="9">
        <v>2</v>
      </c>
      <c r="F1109" s="9">
        <v>2</v>
      </c>
      <c r="G1109" s="9">
        <v>2</v>
      </c>
      <c r="H1109" s="9">
        <v>2</v>
      </c>
      <c r="I1109" s="9">
        <v>2</v>
      </c>
      <c r="J1109" s="4">
        <f t="shared" si="34"/>
        <v>10</v>
      </c>
    </row>
    <row r="1110" spans="1:10" ht="25.5" customHeight="1">
      <c r="A1110" s="52"/>
      <c r="B1110" s="52"/>
      <c r="C1110" s="54"/>
      <c r="D1110" s="7" t="s">
        <v>191</v>
      </c>
      <c r="E1110" s="9">
        <v>0</v>
      </c>
      <c r="F1110" s="9">
        <v>0</v>
      </c>
      <c r="G1110" s="9">
        <v>0</v>
      </c>
      <c r="H1110" s="9">
        <v>0</v>
      </c>
      <c r="I1110" s="9">
        <v>0</v>
      </c>
      <c r="J1110" s="4">
        <f t="shared" si="34"/>
        <v>0</v>
      </c>
    </row>
    <row r="1111" spans="1:11" ht="25.5" customHeight="1">
      <c r="A1111" s="53"/>
      <c r="B1111" s="53"/>
      <c r="C1111" s="54"/>
      <c r="D1111" s="7" t="s">
        <v>192</v>
      </c>
      <c r="E1111" s="9">
        <v>1</v>
      </c>
      <c r="F1111" s="9">
        <v>1</v>
      </c>
      <c r="G1111" s="9">
        <v>1</v>
      </c>
      <c r="H1111" s="9">
        <v>1</v>
      </c>
      <c r="I1111" s="9">
        <v>1</v>
      </c>
      <c r="J1111" s="4">
        <f t="shared" si="34"/>
        <v>5</v>
      </c>
      <c r="K1111" s="14"/>
    </row>
    <row r="1112" spans="1:10" ht="25.5" customHeight="1">
      <c r="A1112" s="58" t="s">
        <v>413</v>
      </c>
      <c r="B1112" s="59"/>
      <c r="C1112" s="59"/>
      <c r="D1112" s="60"/>
      <c r="E1112" s="8">
        <f>SUM(E1077,E1082,E1087,E1092,E1097,E1102,E1107)</f>
        <v>1011</v>
      </c>
      <c r="F1112" s="8">
        <f>SUM(F1077,F1082,F1087,F1092,F1097,F1102,F1107)</f>
        <v>1011</v>
      </c>
      <c r="G1112" s="8">
        <f>SUM(G1077,G1082,G1087,G1092,G1097,G1102,G1107)</f>
        <v>1008</v>
      </c>
      <c r="H1112" s="8">
        <f>SUM(H1077,H1082,H1087,H1092,H1097,H1102,H1107)</f>
        <v>1008</v>
      </c>
      <c r="I1112" s="8">
        <f>SUM(I1077,I1082,I1087,I1092,I1097,I1102,I1107)</f>
        <v>1008</v>
      </c>
      <c r="J1112" s="4">
        <f t="shared" si="34"/>
        <v>5046</v>
      </c>
    </row>
    <row r="1113" spans="1:10" ht="25.5" customHeight="1">
      <c r="A1113" s="25"/>
      <c r="B1113" s="26"/>
      <c r="C1113" s="26"/>
      <c r="D1113" s="27" t="s">
        <v>189</v>
      </c>
      <c r="E1113" s="28">
        <f>E1078+E1083++E1088+E1093+E1098+E1103+E1108</f>
        <v>0</v>
      </c>
      <c r="F1113" s="28">
        <f>F1078+F1083++F1088+F1093+F1098+F1103+F1108</f>
        <v>0</v>
      </c>
      <c r="G1113" s="28">
        <f>G1078+G1083++G1088+G1093+G1098+G1103+G1108</f>
        <v>0</v>
      </c>
      <c r="H1113" s="28">
        <f>H1078+H1083++H1088+H1093+H1098+H1103+H1108</f>
        <v>0</v>
      </c>
      <c r="I1113" s="28">
        <f>I1078+I1083++I1088+I1093+I1098+I1103+I1108</f>
        <v>0</v>
      </c>
      <c r="J1113" s="4">
        <f t="shared" si="34"/>
        <v>0</v>
      </c>
    </row>
    <row r="1114" spans="1:10" ht="25.5" customHeight="1">
      <c r="A1114" s="29"/>
      <c r="B1114" s="30"/>
      <c r="C1114" s="30"/>
      <c r="D1114" s="31" t="s">
        <v>190</v>
      </c>
      <c r="E1114" s="28">
        <f aca="true" t="shared" si="35" ref="E1114:I1116">E1079+E1084++E1089+E1094+E1099+E1104+E1109</f>
        <v>1008</v>
      </c>
      <c r="F1114" s="28">
        <f t="shared" si="35"/>
        <v>1008</v>
      </c>
      <c r="G1114" s="28">
        <f t="shared" si="35"/>
        <v>1005</v>
      </c>
      <c r="H1114" s="28">
        <f t="shared" si="35"/>
        <v>1005</v>
      </c>
      <c r="I1114" s="28">
        <f t="shared" si="35"/>
        <v>1005</v>
      </c>
      <c r="J1114" s="4">
        <f t="shared" si="34"/>
        <v>5031</v>
      </c>
    </row>
    <row r="1115" spans="1:10" ht="34.5" customHeight="1">
      <c r="A1115" s="29"/>
      <c r="B1115" s="30"/>
      <c r="C1115" s="30"/>
      <c r="D1115" s="31" t="s">
        <v>191</v>
      </c>
      <c r="E1115" s="28">
        <f t="shared" si="35"/>
        <v>0</v>
      </c>
      <c r="F1115" s="28">
        <f t="shared" si="35"/>
        <v>0</v>
      </c>
      <c r="G1115" s="28">
        <f t="shared" si="35"/>
        <v>0</v>
      </c>
      <c r="H1115" s="28">
        <f t="shared" si="35"/>
        <v>0</v>
      </c>
      <c r="I1115" s="28">
        <f t="shared" si="35"/>
        <v>0</v>
      </c>
      <c r="J1115" s="4">
        <f t="shared" si="34"/>
        <v>0</v>
      </c>
    </row>
    <row r="1116" spans="1:10" ht="34.5" customHeight="1">
      <c r="A1116" s="29"/>
      <c r="B1116" s="30"/>
      <c r="C1116" s="30"/>
      <c r="D1116" s="31" t="s">
        <v>192</v>
      </c>
      <c r="E1116" s="28">
        <f t="shared" si="35"/>
        <v>3</v>
      </c>
      <c r="F1116" s="28">
        <f t="shared" si="35"/>
        <v>3</v>
      </c>
      <c r="G1116" s="28">
        <f t="shared" si="35"/>
        <v>3</v>
      </c>
      <c r="H1116" s="28">
        <f t="shared" si="35"/>
        <v>3</v>
      </c>
      <c r="I1116" s="28">
        <f t="shared" si="35"/>
        <v>3</v>
      </c>
      <c r="J1116" s="4">
        <f t="shared" si="34"/>
        <v>15</v>
      </c>
    </row>
    <row r="1117" spans="1:10" ht="34.5" customHeight="1">
      <c r="A1117" s="32" t="s">
        <v>352</v>
      </c>
      <c r="B1117" s="34"/>
      <c r="C1117" s="34"/>
      <c r="D1117" s="34"/>
      <c r="E1117" s="34"/>
      <c r="F1117" s="34"/>
      <c r="G1117" s="34"/>
      <c r="H1117" s="34"/>
      <c r="I1117" s="34"/>
      <c r="J1117" s="4"/>
    </row>
    <row r="1118" spans="1:10" ht="34.5" customHeight="1">
      <c r="A1118" s="76">
        <v>1</v>
      </c>
      <c r="B1118" s="51" t="s">
        <v>286</v>
      </c>
      <c r="C1118" s="54" t="s">
        <v>106</v>
      </c>
      <c r="D1118" s="7" t="s">
        <v>188</v>
      </c>
      <c r="E1118" s="8">
        <f>SUM(E1119:E1122)</f>
        <v>0</v>
      </c>
      <c r="F1118" s="8">
        <f>SUM(F1119:F1122)</f>
        <v>0</v>
      </c>
      <c r="G1118" s="8">
        <f>SUM(G1119:G1122)</f>
        <v>0</v>
      </c>
      <c r="H1118" s="8">
        <f>SUM(H1119:H1122)</f>
        <v>0</v>
      </c>
      <c r="I1118" s="8">
        <f>SUM(I1119:I1122)</f>
        <v>0</v>
      </c>
      <c r="J1118" s="4">
        <f t="shared" si="34"/>
        <v>0</v>
      </c>
    </row>
    <row r="1119" spans="1:10" ht="41.25" customHeight="1">
      <c r="A1119" s="52"/>
      <c r="B1119" s="52"/>
      <c r="C1119" s="54"/>
      <c r="D1119" s="7" t="s">
        <v>189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  <c r="J1119" s="4">
        <f t="shared" si="34"/>
        <v>0</v>
      </c>
    </row>
    <row r="1120" spans="1:10" ht="25.5" customHeight="1">
      <c r="A1120" s="52"/>
      <c r="B1120" s="52"/>
      <c r="C1120" s="54"/>
      <c r="D1120" s="7" t="s">
        <v>190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4">
        <f t="shared" si="34"/>
        <v>0</v>
      </c>
    </row>
    <row r="1121" spans="1:10" ht="25.5" customHeight="1">
      <c r="A1121" s="52"/>
      <c r="B1121" s="52"/>
      <c r="C1121" s="54"/>
      <c r="D1121" s="7" t="s">
        <v>191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4">
        <f t="shared" si="34"/>
        <v>0</v>
      </c>
    </row>
    <row r="1122" spans="1:10" ht="25.5" customHeight="1">
      <c r="A1122" s="53"/>
      <c r="B1122" s="53"/>
      <c r="C1122" s="54"/>
      <c r="D1122" s="7" t="s">
        <v>192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4">
        <f t="shared" si="34"/>
        <v>0</v>
      </c>
    </row>
    <row r="1123" spans="1:10" ht="25.5" customHeight="1">
      <c r="A1123" s="76">
        <v>2</v>
      </c>
      <c r="B1123" s="51" t="s">
        <v>105</v>
      </c>
      <c r="C1123" s="54" t="s">
        <v>168</v>
      </c>
      <c r="D1123" s="7" t="s">
        <v>188</v>
      </c>
      <c r="E1123" s="8">
        <f>SUM(E1124:E1127)</f>
        <v>12.5</v>
      </c>
      <c r="F1123" s="8">
        <f>SUM(F1124:F1127)</f>
        <v>13.5</v>
      </c>
      <c r="G1123" s="8">
        <f>SUM(G1124:G1127)</f>
        <v>14.5</v>
      </c>
      <c r="H1123" s="8">
        <f>SUM(H1124:H1127)</f>
        <v>14.5</v>
      </c>
      <c r="I1123" s="8">
        <f>SUM(I1124:I1127)</f>
        <v>14.5</v>
      </c>
      <c r="J1123" s="4">
        <f t="shared" si="34"/>
        <v>69.5</v>
      </c>
    </row>
    <row r="1124" spans="1:10" ht="25.5" customHeight="1">
      <c r="A1124" s="52"/>
      <c r="B1124" s="52"/>
      <c r="C1124" s="54"/>
      <c r="D1124" s="7" t="s">
        <v>189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4">
        <f t="shared" si="34"/>
        <v>0</v>
      </c>
    </row>
    <row r="1125" spans="1:10" ht="30" customHeight="1">
      <c r="A1125" s="52"/>
      <c r="B1125" s="52"/>
      <c r="C1125" s="54"/>
      <c r="D1125" s="7" t="s">
        <v>190</v>
      </c>
      <c r="E1125" s="9">
        <v>8</v>
      </c>
      <c r="F1125" s="9">
        <v>9</v>
      </c>
      <c r="G1125" s="9">
        <v>10</v>
      </c>
      <c r="H1125" s="9">
        <v>10</v>
      </c>
      <c r="I1125" s="9">
        <v>10</v>
      </c>
      <c r="J1125" s="4">
        <f t="shared" si="34"/>
        <v>47</v>
      </c>
    </row>
    <row r="1126" spans="1:10" ht="30" customHeight="1">
      <c r="A1126" s="52"/>
      <c r="B1126" s="52"/>
      <c r="C1126" s="54"/>
      <c r="D1126" s="7" t="s">
        <v>191</v>
      </c>
      <c r="E1126" s="9">
        <v>1.5</v>
      </c>
      <c r="F1126" s="9">
        <v>1.5</v>
      </c>
      <c r="G1126" s="9">
        <v>1.5</v>
      </c>
      <c r="H1126" s="9">
        <v>1.5</v>
      </c>
      <c r="I1126" s="9">
        <v>1.5</v>
      </c>
      <c r="J1126" s="4">
        <f t="shared" si="34"/>
        <v>7.5</v>
      </c>
    </row>
    <row r="1127" spans="1:10" ht="30" customHeight="1">
      <c r="A1127" s="53"/>
      <c r="B1127" s="53"/>
      <c r="C1127" s="54"/>
      <c r="D1127" s="7" t="s">
        <v>192</v>
      </c>
      <c r="E1127" s="9">
        <v>3</v>
      </c>
      <c r="F1127" s="9">
        <v>3</v>
      </c>
      <c r="G1127" s="9">
        <v>3</v>
      </c>
      <c r="H1127" s="9">
        <v>3</v>
      </c>
      <c r="I1127" s="9">
        <v>3</v>
      </c>
      <c r="J1127" s="4">
        <f t="shared" si="34"/>
        <v>15</v>
      </c>
    </row>
    <row r="1128" spans="1:10" ht="30" customHeight="1">
      <c r="A1128" s="76">
        <v>3</v>
      </c>
      <c r="B1128" s="51" t="s">
        <v>287</v>
      </c>
      <c r="C1128" s="54" t="s">
        <v>168</v>
      </c>
      <c r="D1128" s="7" t="s">
        <v>188</v>
      </c>
      <c r="E1128" s="8">
        <f>SUM(E1129:E1132)</f>
        <v>60</v>
      </c>
      <c r="F1128" s="8">
        <f>SUM(F1129:F1132)</f>
        <v>65</v>
      </c>
      <c r="G1128" s="8">
        <f>SUM(G1129:G1132)</f>
        <v>70</v>
      </c>
      <c r="H1128" s="8">
        <f>SUM(H1129:H1132)</f>
        <v>75</v>
      </c>
      <c r="I1128" s="8">
        <f>SUM(I1129:I1132)</f>
        <v>75</v>
      </c>
      <c r="J1128" s="4">
        <f t="shared" si="34"/>
        <v>345</v>
      </c>
    </row>
    <row r="1129" spans="1:10" ht="30" customHeight="1">
      <c r="A1129" s="52"/>
      <c r="B1129" s="52"/>
      <c r="C1129" s="54"/>
      <c r="D1129" s="7" t="s">
        <v>189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4">
        <f t="shared" si="34"/>
        <v>0</v>
      </c>
    </row>
    <row r="1130" spans="1:10" ht="30" customHeight="1">
      <c r="A1130" s="52"/>
      <c r="B1130" s="52"/>
      <c r="C1130" s="54"/>
      <c r="D1130" s="7" t="s">
        <v>190</v>
      </c>
      <c r="E1130" s="9">
        <v>60</v>
      </c>
      <c r="F1130" s="9">
        <v>65</v>
      </c>
      <c r="G1130" s="9">
        <v>70</v>
      </c>
      <c r="H1130" s="9">
        <v>75</v>
      </c>
      <c r="I1130" s="9">
        <v>75</v>
      </c>
      <c r="J1130" s="4">
        <f t="shared" si="34"/>
        <v>345</v>
      </c>
    </row>
    <row r="1131" spans="1:10" ht="30" customHeight="1">
      <c r="A1131" s="52"/>
      <c r="B1131" s="52"/>
      <c r="C1131" s="54"/>
      <c r="D1131" s="7" t="s">
        <v>191</v>
      </c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4">
        <f t="shared" si="34"/>
        <v>0</v>
      </c>
    </row>
    <row r="1132" spans="1:10" ht="30" customHeight="1">
      <c r="A1132" s="53"/>
      <c r="B1132" s="53"/>
      <c r="C1132" s="54"/>
      <c r="D1132" s="7" t="s">
        <v>192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4">
        <f t="shared" si="34"/>
        <v>0</v>
      </c>
    </row>
    <row r="1133" spans="1:10" ht="30" customHeight="1">
      <c r="A1133" s="76">
        <v>4</v>
      </c>
      <c r="B1133" s="51" t="s">
        <v>288</v>
      </c>
      <c r="C1133" s="54" t="s">
        <v>168</v>
      </c>
      <c r="D1133" s="7" t="s">
        <v>188</v>
      </c>
      <c r="E1133" s="8">
        <f>SUM(E1134:E1137)</f>
        <v>1</v>
      </c>
      <c r="F1133" s="8">
        <f>SUM(F1134:F1137)</f>
        <v>1</v>
      </c>
      <c r="G1133" s="8">
        <f>SUM(G1134:G1137)</f>
        <v>1</v>
      </c>
      <c r="H1133" s="8">
        <f>SUM(H1134:H1137)</f>
        <v>1</v>
      </c>
      <c r="I1133" s="8">
        <f>SUM(I1134:I1137)</f>
        <v>1</v>
      </c>
      <c r="J1133" s="4">
        <f t="shared" si="34"/>
        <v>5</v>
      </c>
    </row>
    <row r="1134" spans="1:10" ht="30" customHeight="1">
      <c r="A1134" s="52"/>
      <c r="B1134" s="52"/>
      <c r="C1134" s="54"/>
      <c r="D1134" s="7" t="s">
        <v>189</v>
      </c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4">
        <f t="shared" si="34"/>
        <v>0</v>
      </c>
    </row>
    <row r="1135" spans="1:10" ht="30" customHeight="1">
      <c r="A1135" s="52"/>
      <c r="B1135" s="52"/>
      <c r="C1135" s="54"/>
      <c r="D1135" s="7" t="s">
        <v>190</v>
      </c>
      <c r="E1135" s="9">
        <v>1</v>
      </c>
      <c r="F1135" s="9">
        <v>1</v>
      </c>
      <c r="G1135" s="9">
        <v>1</v>
      </c>
      <c r="H1135" s="9">
        <v>1</v>
      </c>
      <c r="I1135" s="9">
        <v>1</v>
      </c>
      <c r="J1135" s="4">
        <f t="shared" si="34"/>
        <v>5</v>
      </c>
    </row>
    <row r="1136" spans="1:10" ht="30" customHeight="1">
      <c r="A1136" s="52"/>
      <c r="B1136" s="52"/>
      <c r="C1136" s="54"/>
      <c r="D1136" s="7" t="s">
        <v>191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4">
        <f t="shared" si="34"/>
        <v>0</v>
      </c>
    </row>
    <row r="1137" spans="1:10" ht="30" customHeight="1">
      <c r="A1137" s="53"/>
      <c r="B1137" s="53"/>
      <c r="C1137" s="54"/>
      <c r="D1137" s="7" t="s">
        <v>192</v>
      </c>
      <c r="E1137" s="9">
        <v>0</v>
      </c>
      <c r="F1137" s="9">
        <v>0</v>
      </c>
      <c r="G1137" s="9">
        <v>0</v>
      </c>
      <c r="H1137" s="9">
        <v>0</v>
      </c>
      <c r="I1137" s="9">
        <v>0</v>
      </c>
      <c r="J1137" s="4">
        <f t="shared" si="34"/>
        <v>0</v>
      </c>
    </row>
    <row r="1138" spans="1:10" ht="30" customHeight="1">
      <c r="A1138" s="76">
        <v>5</v>
      </c>
      <c r="B1138" s="51" t="s">
        <v>107</v>
      </c>
      <c r="C1138" s="54" t="s">
        <v>168</v>
      </c>
      <c r="D1138" s="7" t="s">
        <v>188</v>
      </c>
      <c r="E1138" s="8">
        <f>SUM(E1139:E1142)</f>
        <v>78.8</v>
      </c>
      <c r="F1138" s="8">
        <f>SUM(F1139:F1142)</f>
        <v>80</v>
      </c>
      <c r="G1138" s="8">
        <f>SUM(G1139:G1142)</f>
        <v>82</v>
      </c>
      <c r="H1138" s="8">
        <f>SUM(H1139:H1142)</f>
        <v>82</v>
      </c>
      <c r="I1138" s="8">
        <f>SUM(I1139:I1142)</f>
        <v>82</v>
      </c>
      <c r="J1138" s="4">
        <f t="shared" si="34"/>
        <v>404.8</v>
      </c>
    </row>
    <row r="1139" spans="1:10" ht="30" customHeight="1">
      <c r="A1139" s="52"/>
      <c r="B1139" s="52"/>
      <c r="C1139" s="54"/>
      <c r="D1139" s="7" t="s">
        <v>189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4">
        <f aca="true" t="shared" si="36" ref="J1139:J1205">SUM(E1139:I1139)</f>
        <v>0</v>
      </c>
    </row>
    <row r="1140" spans="1:10" ht="30" customHeight="1">
      <c r="A1140" s="52"/>
      <c r="B1140" s="52"/>
      <c r="C1140" s="54"/>
      <c r="D1140" s="7" t="s">
        <v>190</v>
      </c>
      <c r="E1140" s="9">
        <v>78.8</v>
      </c>
      <c r="F1140" s="9">
        <v>80</v>
      </c>
      <c r="G1140" s="9">
        <v>82</v>
      </c>
      <c r="H1140" s="9">
        <v>82</v>
      </c>
      <c r="I1140" s="9">
        <v>82</v>
      </c>
      <c r="J1140" s="4">
        <f t="shared" si="36"/>
        <v>404.8</v>
      </c>
    </row>
    <row r="1141" spans="1:10" ht="30" customHeight="1">
      <c r="A1141" s="52"/>
      <c r="B1141" s="52"/>
      <c r="C1141" s="54"/>
      <c r="D1141" s="7" t="s">
        <v>191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4">
        <f t="shared" si="36"/>
        <v>0</v>
      </c>
    </row>
    <row r="1142" spans="1:10" ht="30" customHeight="1">
      <c r="A1142" s="53"/>
      <c r="B1142" s="53"/>
      <c r="C1142" s="54"/>
      <c r="D1142" s="7" t="s">
        <v>192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4">
        <f t="shared" si="36"/>
        <v>0</v>
      </c>
    </row>
    <row r="1143" spans="1:10" ht="30" customHeight="1">
      <c r="A1143" s="76">
        <v>6</v>
      </c>
      <c r="B1143" s="51" t="s">
        <v>289</v>
      </c>
      <c r="C1143" s="54" t="s">
        <v>168</v>
      </c>
      <c r="D1143" s="7" t="s">
        <v>188</v>
      </c>
      <c r="E1143" s="8">
        <f>SUM(E1144:E1147)</f>
        <v>11.8</v>
      </c>
      <c r="F1143" s="8">
        <f>SUM(F1144:F1147)</f>
        <v>12</v>
      </c>
      <c r="G1143" s="8">
        <f>SUM(G1144:G1147)</f>
        <v>12</v>
      </c>
      <c r="H1143" s="8">
        <f>SUM(H1144:H1147)</f>
        <v>12</v>
      </c>
      <c r="I1143" s="8">
        <f>SUM(I1144:I1147)</f>
        <v>12</v>
      </c>
      <c r="J1143" s="4">
        <f t="shared" si="36"/>
        <v>59.8</v>
      </c>
    </row>
    <row r="1144" spans="1:10" ht="30" customHeight="1">
      <c r="A1144" s="52"/>
      <c r="B1144" s="52"/>
      <c r="C1144" s="54"/>
      <c r="D1144" s="7" t="s">
        <v>189</v>
      </c>
      <c r="E1144" s="9">
        <v>0</v>
      </c>
      <c r="F1144" s="9">
        <v>0</v>
      </c>
      <c r="G1144" s="9">
        <v>0</v>
      </c>
      <c r="H1144" s="9">
        <v>0</v>
      </c>
      <c r="I1144" s="9">
        <v>0</v>
      </c>
      <c r="J1144" s="4">
        <f t="shared" si="36"/>
        <v>0</v>
      </c>
    </row>
    <row r="1145" spans="1:10" ht="30" customHeight="1">
      <c r="A1145" s="52"/>
      <c r="B1145" s="52"/>
      <c r="C1145" s="54"/>
      <c r="D1145" s="7" t="s">
        <v>190</v>
      </c>
      <c r="E1145" s="9">
        <v>11.8</v>
      </c>
      <c r="F1145" s="9">
        <v>12</v>
      </c>
      <c r="G1145" s="9">
        <v>12</v>
      </c>
      <c r="H1145" s="9">
        <v>12</v>
      </c>
      <c r="I1145" s="9">
        <v>12</v>
      </c>
      <c r="J1145" s="4">
        <f t="shared" si="36"/>
        <v>59.8</v>
      </c>
    </row>
    <row r="1146" spans="1:10" ht="30" customHeight="1">
      <c r="A1146" s="52"/>
      <c r="B1146" s="52"/>
      <c r="C1146" s="54"/>
      <c r="D1146" s="7" t="s">
        <v>191</v>
      </c>
      <c r="E1146" s="9">
        <v>0</v>
      </c>
      <c r="F1146" s="9">
        <v>0</v>
      </c>
      <c r="G1146" s="9">
        <v>0</v>
      </c>
      <c r="H1146" s="9">
        <v>0</v>
      </c>
      <c r="I1146" s="9">
        <v>0</v>
      </c>
      <c r="J1146" s="4">
        <f t="shared" si="36"/>
        <v>0</v>
      </c>
    </row>
    <row r="1147" spans="1:10" ht="30" customHeight="1">
      <c r="A1147" s="53"/>
      <c r="B1147" s="53"/>
      <c r="C1147" s="54"/>
      <c r="D1147" s="7" t="s">
        <v>192</v>
      </c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4">
        <f t="shared" si="36"/>
        <v>0</v>
      </c>
    </row>
    <row r="1148" spans="1:10" ht="30" customHeight="1">
      <c r="A1148" s="76">
        <v>7</v>
      </c>
      <c r="B1148" s="51" t="s">
        <v>108</v>
      </c>
      <c r="C1148" s="54" t="s">
        <v>168</v>
      </c>
      <c r="D1148" s="7" t="s">
        <v>188</v>
      </c>
      <c r="E1148" s="8">
        <f>SUM(E1149:E1152)</f>
        <v>4.5</v>
      </c>
      <c r="F1148" s="8">
        <f>SUM(F1149:F1152)</f>
        <v>6</v>
      </c>
      <c r="G1148" s="8">
        <f>SUM(G1149:G1152)</f>
        <v>7</v>
      </c>
      <c r="H1148" s="8">
        <f>SUM(H1149:H1152)</f>
        <v>7</v>
      </c>
      <c r="I1148" s="8">
        <f>SUM(I1149:I1152)</f>
        <v>7</v>
      </c>
      <c r="J1148" s="4">
        <f t="shared" si="36"/>
        <v>31.5</v>
      </c>
    </row>
    <row r="1149" spans="1:10" ht="30" customHeight="1">
      <c r="A1149" s="52"/>
      <c r="B1149" s="52"/>
      <c r="C1149" s="54"/>
      <c r="D1149" s="7" t="s">
        <v>189</v>
      </c>
      <c r="E1149" s="9">
        <v>0</v>
      </c>
      <c r="F1149" s="9">
        <v>0</v>
      </c>
      <c r="G1149" s="9">
        <v>0</v>
      </c>
      <c r="H1149" s="9">
        <v>0</v>
      </c>
      <c r="I1149" s="9">
        <v>0</v>
      </c>
      <c r="J1149" s="4">
        <f t="shared" si="36"/>
        <v>0</v>
      </c>
    </row>
    <row r="1150" spans="1:10" ht="30" customHeight="1">
      <c r="A1150" s="52"/>
      <c r="B1150" s="52"/>
      <c r="C1150" s="54"/>
      <c r="D1150" s="7" t="s">
        <v>190</v>
      </c>
      <c r="E1150" s="9">
        <v>4.5</v>
      </c>
      <c r="F1150" s="9">
        <v>6</v>
      </c>
      <c r="G1150" s="9">
        <v>7</v>
      </c>
      <c r="H1150" s="9">
        <v>7</v>
      </c>
      <c r="I1150" s="9">
        <v>7</v>
      </c>
      <c r="J1150" s="4">
        <f t="shared" si="36"/>
        <v>31.5</v>
      </c>
    </row>
    <row r="1151" spans="1:10" ht="30" customHeight="1">
      <c r="A1151" s="52"/>
      <c r="B1151" s="52"/>
      <c r="C1151" s="54"/>
      <c r="D1151" s="7" t="s">
        <v>191</v>
      </c>
      <c r="E1151" s="9">
        <v>0</v>
      </c>
      <c r="F1151" s="9">
        <v>0</v>
      </c>
      <c r="G1151" s="9">
        <v>0</v>
      </c>
      <c r="H1151" s="9">
        <v>0</v>
      </c>
      <c r="I1151" s="9">
        <v>0</v>
      </c>
      <c r="J1151" s="4">
        <f t="shared" si="36"/>
        <v>0</v>
      </c>
    </row>
    <row r="1152" spans="1:10" ht="30" customHeight="1">
      <c r="A1152" s="53"/>
      <c r="B1152" s="53"/>
      <c r="C1152" s="54"/>
      <c r="D1152" s="7" t="s">
        <v>192</v>
      </c>
      <c r="E1152" s="9">
        <v>0</v>
      </c>
      <c r="F1152" s="9">
        <v>0</v>
      </c>
      <c r="G1152" s="9">
        <v>0</v>
      </c>
      <c r="H1152" s="9">
        <v>0</v>
      </c>
      <c r="I1152" s="9">
        <v>0</v>
      </c>
      <c r="J1152" s="4">
        <f t="shared" si="36"/>
        <v>0</v>
      </c>
    </row>
    <row r="1153" spans="1:10" ht="30" customHeight="1">
      <c r="A1153" s="76">
        <v>8</v>
      </c>
      <c r="B1153" s="51" t="s">
        <v>290</v>
      </c>
      <c r="C1153" s="54" t="s">
        <v>109</v>
      </c>
      <c r="D1153" s="7" t="s">
        <v>188</v>
      </c>
      <c r="E1153" s="8">
        <f>SUM(E1154:E1157)</f>
        <v>6.2</v>
      </c>
      <c r="F1153" s="8">
        <f>SUM(F1154:F1157)</f>
        <v>7</v>
      </c>
      <c r="G1153" s="8">
        <f>SUM(G1154:G1157)</f>
        <v>8.5</v>
      </c>
      <c r="H1153" s="8">
        <f>SUM(H1154:H1157)</f>
        <v>8.5</v>
      </c>
      <c r="I1153" s="8">
        <f>SUM(I1154:I1157)</f>
        <v>8.5</v>
      </c>
      <c r="J1153" s="4">
        <f t="shared" si="36"/>
        <v>38.7</v>
      </c>
    </row>
    <row r="1154" spans="1:10" ht="30" customHeight="1">
      <c r="A1154" s="52"/>
      <c r="B1154" s="52"/>
      <c r="C1154" s="54"/>
      <c r="D1154" s="7" t="s">
        <v>189</v>
      </c>
      <c r="E1154" s="9">
        <v>0</v>
      </c>
      <c r="F1154" s="9">
        <v>0</v>
      </c>
      <c r="G1154" s="9">
        <v>0</v>
      </c>
      <c r="H1154" s="9">
        <v>0</v>
      </c>
      <c r="I1154" s="9">
        <v>0</v>
      </c>
      <c r="J1154" s="4">
        <f t="shared" si="36"/>
        <v>0</v>
      </c>
    </row>
    <row r="1155" spans="1:10" ht="45" customHeight="1">
      <c r="A1155" s="52"/>
      <c r="B1155" s="52"/>
      <c r="C1155" s="54"/>
      <c r="D1155" s="7" t="s">
        <v>190</v>
      </c>
      <c r="E1155" s="9">
        <v>6.2</v>
      </c>
      <c r="F1155" s="9">
        <v>7</v>
      </c>
      <c r="G1155" s="9">
        <v>8.5</v>
      </c>
      <c r="H1155" s="9">
        <v>8.5</v>
      </c>
      <c r="I1155" s="9">
        <v>8.5</v>
      </c>
      <c r="J1155" s="4">
        <f t="shared" si="36"/>
        <v>38.7</v>
      </c>
    </row>
    <row r="1156" spans="1:10" ht="45" customHeight="1">
      <c r="A1156" s="52"/>
      <c r="B1156" s="52"/>
      <c r="C1156" s="54"/>
      <c r="D1156" s="7" t="s">
        <v>191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4">
        <f t="shared" si="36"/>
        <v>0</v>
      </c>
    </row>
    <row r="1157" spans="1:10" ht="45" customHeight="1">
      <c r="A1157" s="53"/>
      <c r="B1157" s="53"/>
      <c r="C1157" s="54"/>
      <c r="D1157" s="7" t="s">
        <v>192</v>
      </c>
      <c r="E1157" s="9">
        <v>0</v>
      </c>
      <c r="F1157" s="9">
        <v>0</v>
      </c>
      <c r="G1157" s="9">
        <v>0</v>
      </c>
      <c r="H1157" s="9">
        <v>0</v>
      </c>
      <c r="I1157" s="9">
        <v>0</v>
      </c>
      <c r="J1157" s="4">
        <f t="shared" si="36"/>
        <v>0</v>
      </c>
    </row>
    <row r="1158" spans="1:10" ht="45" customHeight="1">
      <c r="A1158" s="76">
        <v>9</v>
      </c>
      <c r="B1158" s="51" t="s">
        <v>110</v>
      </c>
      <c r="C1158" s="54" t="s">
        <v>169</v>
      </c>
      <c r="D1158" s="7" t="s">
        <v>188</v>
      </c>
      <c r="E1158" s="8">
        <f>SUM(E1159:E1162)</f>
        <v>10</v>
      </c>
      <c r="F1158" s="8">
        <f>SUM(F1159:F1162)</f>
        <v>11</v>
      </c>
      <c r="G1158" s="8">
        <f>SUM(G1159:G1162)</f>
        <v>12</v>
      </c>
      <c r="H1158" s="8">
        <f>SUM(H1159:H1162)</f>
        <v>13</v>
      </c>
      <c r="I1158" s="8">
        <f>SUM(I1159:I1162)</f>
        <v>13</v>
      </c>
      <c r="J1158" s="4">
        <f t="shared" si="36"/>
        <v>59</v>
      </c>
    </row>
    <row r="1159" spans="1:10" ht="45" customHeight="1">
      <c r="A1159" s="52"/>
      <c r="B1159" s="52"/>
      <c r="C1159" s="54"/>
      <c r="D1159" s="7" t="s">
        <v>189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4">
        <f t="shared" si="36"/>
        <v>0</v>
      </c>
    </row>
    <row r="1160" spans="1:10" ht="45" customHeight="1">
      <c r="A1160" s="52"/>
      <c r="B1160" s="52"/>
      <c r="C1160" s="54"/>
      <c r="D1160" s="7" t="s">
        <v>190</v>
      </c>
      <c r="E1160" s="9">
        <v>7</v>
      </c>
      <c r="F1160" s="9">
        <v>8</v>
      </c>
      <c r="G1160" s="9">
        <v>9</v>
      </c>
      <c r="H1160" s="9">
        <v>10</v>
      </c>
      <c r="I1160" s="9">
        <v>10</v>
      </c>
      <c r="J1160" s="4">
        <f t="shared" si="36"/>
        <v>44</v>
      </c>
    </row>
    <row r="1161" spans="1:10" ht="45" customHeight="1">
      <c r="A1161" s="52"/>
      <c r="B1161" s="52"/>
      <c r="C1161" s="54"/>
      <c r="D1161" s="7" t="s">
        <v>191</v>
      </c>
      <c r="E1161" s="9">
        <v>3</v>
      </c>
      <c r="F1161" s="9">
        <v>3</v>
      </c>
      <c r="G1161" s="9">
        <v>3</v>
      </c>
      <c r="H1161" s="9">
        <v>3</v>
      </c>
      <c r="I1161" s="9">
        <v>3</v>
      </c>
      <c r="J1161" s="4">
        <f t="shared" si="36"/>
        <v>15</v>
      </c>
    </row>
    <row r="1162" spans="1:10" ht="45" customHeight="1">
      <c r="A1162" s="53"/>
      <c r="B1162" s="53"/>
      <c r="C1162" s="54"/>
      <c r="D1162" s="7" t="s">
        <v>192</v>
      </c>
      <c r="E1162" s="9">
        <v>0</v>
      </c>
      <c r="F1162" s="9">
        <v>0</v>
      </c>
      <c r="G1162" s="9">
        <v>0</v>
      </c>
      <c r="H1162" s="9">
        <v>0</v>
      </c>
      <c r="I1162" s="9">
        <v>0</v>
      </c>
      <c r="J1162" s="4">
        <f t="shared" si="36"/>
        <v>0</v>
      </c>
    </row>
    <row r="1163" spans="1:10" ht="45" customHeight="1">
      <c r="A1163" s="76">
        <v>10</v>
      </c>
      <c r="B1163" s="51" t="s">
        <v>291</v>
      </c>
      <c r="C1163" s="54" t="s">
        <v>168</v>
      </c>
      <c r="D1163" s="7" t="s">
        <v>188</v>
      </c>
      <c r="E1163" s="8">
        <f>SUM(E1164:E1167)</f>
        <v>4.2</v>
      </c>
      <c r="F1163" s="8">
        <f>SUM(F1164:F1167)</f>
        <v>5</v>
      </c>
      <c r="G1163" s="8">
        <f>SUM(G1164:G1167)</f>
        <v>5</v>
      </c>
      <c r="H1163" s="8">
        <f>SUM(H1164:H1167)</f>
        <v>5</v>
      </c>
      <c r="I1163" s="8">
        <f>SUM(I1164:I1167)</f>
        <v>5</v>
      </c>
      <c r="J1163" s="4">
        <f t="shared" si="36"/>
        <v>24.2</v>
      </c>
    </row>
    <row r="1164" spans="1:10" ht="45" customHeight="1">
      <c r="A1164" s="52"/>
      <c r="B1164" s="52"/>
      <c r="C1164" s="54"/>
      <c r="D1164" s="7" t="s">
        <v>189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4">
        <f t="shared" si="36"/>
        <v>0</v>
      </c>
    </row>
    <row r="1165" spans="1:10" ht="57" customHeight="1">
      <c r="A1165" s="52"/>
      <c r="B1165" s="52"/>
      <c r="C1165" s="54"/>
      <c r="D1165" s="7" t="s">
        <v>190</v>
      </c>
      <c r="E1165" s="9">
        <v>4.2</v>
      </c>
      <c r="F1165" s="9">
        <v>5</v>
      </c>
      <c r="G1165" s="9">
        <v>5</v>
      </c>
      <c r="H1165" s="9">
        <v>5</v>
      </c>
      <c r="I1165" s="9">
        <v>5</v>
      </c>
      <c r="J1165" s="4">
        <f t="shared" si="36"/>
        <v>24.2</v>
      </c>
    </row>
    <row r="1166" spans="1:10" ht="57" customHeight="1">
      <c r="A1166" s="52"/>
      <c r="B1166" s="52"/>
      <c r="C1166" s="54"/>
      <c r="D1166" s="7" t="s">
        <v>191</v>
      </c>
      <c r="E1166" s="9">
        <v>0</v>
      </c>
      <c r="F1166" s="9">
        <v>0</v>
      </c>
      <c r="G1166" s="9">
        <v>0</v>
      </c>
      <c r="H1166" s="9">
        <v>0</v>
      </c>
      <c r="I1166" s="9">
        <v>0</v>
      </c>
      <c r="J1166" s="4">
        <f t="shared" si="36"/>
        <v>0</v>
      </c>
    </row>
    <row r="1167" spans="1:10" ht="57" customHeight="1">
      <c r="A1167" s="53"/>
      <c r="B1167" s="53"/>
      <c r="C1167" s="54"/>
      <c r="D1167" s="7" t="s">
        <v>192</v>
      </c>
      <c r="E1167" s="9">
        <v>0</v>
      </c>
      <c r="F1167" s="9">
        <v>0</v>
      </c>
      <c r="G1167" s="9">
        <v>0</v>
      </c>
      <c r="H1167" s="9">
        <v>0</v>
      </c>
      <c r="I1167" s="9">
        <v>0</v>
      </c>
      <c r="J1167" s="4">
        <f t="shared" si="36"/>
        <v>0</v>
      </c>
    </row>
    <row r="1168" spans="1:10" ht="57" customHeight="1">
      <c r="A1168" s="76">
        <v>11</v>
      </c>
      <c r="B1168" s="51" t="s">
        <v>199</v>
      </c>
      <c r="C1168" s="54" t="s">
        <v>168</v>
      </c>
      <c r="D1168" s="7" t="s">
        <v>188</v>
      </c>
      <c r="E1168" s="8">
        <f>SUM(E1169:E1172)</f>
        <v>10</v>
      </c>
      <c r="F1168" s="8">
        <f>SUM(F1169:F1172)</f>
        <v>11</v>
      </c>
      <c r="G1168" s="8">
        <f>SUM(G1169:G1172)</f>
        <v>11</v>
      </c>
      <c r="H1168" s="8">
        <f>SUM(H1169:H1172)</f>
        <v>11</v>
      </c>
      <c r="I1168" s="8">
        <f>SUM(I1169:I1172)</f>
        <v>11</v>
      </c>
      <c r="J1168" s="4">
        <f t="shared" si="36"/>
        <v>54</v>
      </c>
    </row>
    <row r="1169" spans="1:10" ht="57" customHeight="1">
      <c r="A1169" s="52"/>
      <c r="B1169" s="52"/>
      <c r="C1169" s="54"/>
      <c r="D1169" s="7" t="s">
        <v>189</v>
      </c>
      <c r="E1169" s="9">
        <v>0</v>
      </c>
      <c r="F1169" s="9">
        <v>0</v>
      </c>
      <c r="G1169" s="9">
        <v>0</v>
      </c>
      <c r="H1169" s="9">
        <v>0</v>
      </c>
      <c r="I1169" s="9">
        <v>0</v>
      </c>
      <c r="J1169" s="4">
        <f t="shared" si="36"/>
        <v>0</v>
      </c>
    </row>
    <row r="1170" spans="1:10" ht="36" customHeight="1">
      <c r="A1170" s="52"/>
      <c r="B1170" s="52"/>
      <c r="C1170" s="54"/>
      <c r="D1170" s="7" t="s">
        <v>190</v>
      </c>
      <c r="E1170" s="9">
        <v>10</v>
      </c>
      <c r="F1170" s="9">
        <v>11</v>
      </c>
      <c r="G1170" s="9">
        <v>11</v>
      </c>
      <c r="H1170" s="9">
        <v>11</v>
      </c>
      <c r="I1170" s="9">
        <v>11</v>
      </c>
      <c r="J1170" s="4">
        <f t="shared" si="36"/>
        <v>54</v>
      </c>
    </row>
    <row r="1171" spans="1:10" ht="36" customHeight="1">
      <c r="A1171" s="52"/>
      <c r="B1171" s="52"/>
      <c r="C1171" s="54"/>
      <c r="D1171" s="7" t="s">
        <v>191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4">
        <f t="shared" si="36"/>
        <v>0</v>
      </c>
    </row>
    <row r="1172" spans="1:10" ht="36" customHeight="1">
      <c r="A1172" s="53"/>
      <c r="B1172" s="53"/>
      <c r="C1172" s="54"/>
      <c r="D1172" s="7" t="s">
        <v>192</v>
      </c>
      <c r="E1172" s="9">
        <v>0</v>
      </c>
      <c r="F1172" s="9">
        <v>0</v>
      </c>
      <c r="G1172" s="9">
        <v>0</v>
      </c>
      <c r="H1172" s="9">
        <v>0</v>
      </c>
      <c r="I1172" s="9">
        <v>0</v>
      </c>
      <c r="J1172" s="4">
        <f t="shared" si="36"/>
        <v>0</v>
      </c>
    </row>
    <row r="1173" spans="1:10" ht="36" customHeight="1">
      <c r="A1173" s="76">
        <v>12</v>
      </c>
      <c r="B1173" s="51" t="s">
        <v>111</v>
      </c>
      <c r="C1173" s="54" t="s">
        <v>385</v>
      </c>
      <c r="D1173" s="7" t="s">
        <v>188</v>
      </c>
      <c r="E1173" s="8">
        <f>SUM(E1174:E1177)</f>
        <v>10</v>
      </c>
      <c r="F1173" s="8">
        <f>SUM(F1174:F1177)</f>
        <v>10</v>
      </c>
      <c r="G1173" s="8">
        <f>SUM(G1174:G1177)</f>
        <v>10</v>
      </c>
      <c r="H1173" s="8">
        <f>SUM(H1174:H1177)</f>
        <v>10</v>
      </c>
      <c r="I1173" s="8">
        <f>SUM(I1174:I1177)</f>
        <v>10</v>
      </c>
      <c r="J1173" s="4">
        <f t="shared" si="36"/>
        <v>50</v>
      </c>
    </row>
    <row r="1174" spans="1:10" ht="36" customHeight="1">
      <c r="A1174" s="52"/>
      <c r="B1174" s="52"/>
      <c r="C1174" s="54"/>
      <c r="D1174" s="7" t="s">
        <v>189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4">
        <f t="shared" si="36"/>
        <v>0</v>
      </c>
    </row>
    <row r="1175" spans="1:10" ht="27.75" customHeight="1">
      <c r="A1175" s="52"/>
      <c r="B1175" s="52"/>
      <c r="C1175" s="54"/>
      <c r="D1175" s="7" t="s">
        <v>190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4">
        <f t="shared" si="36"/>
        <v>0</v>
      </c>
    </row>
    <row r="1176" spans="1:10" ht="27.75" customHeight="1">
      <c r="A1176" s="52"/>
      <c r="B1176" s="52"/>
      <c r="C1176" s="54"/>
      <c r="D1176" s="7" t="s">
        <v>191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4">
        <f t="shared" si="36"/>
        <v>0</v>
      </c>
    </row>
    <row r="1177" spans="1:10" ht="27.75" customHeight="1">
      <c r="A1177" s="53"/>
      <c r="B1177" s="53"/>
      <c r="C1177" s="54"/>
      <c r="D1177" s="7" t="s">
        <v>192</v>
      </c>
      <c r="E1177" s="9">
        <v>10</v>
      </c>
      <c r="F1177" s="9">
        <v>10</v>
      </c>
      <c r="G1177" s="9">
        <v>10</v>
      </c>
      <c r="H1177" s="9">
        <v>10</v>
      </c>
      <c r="I1177" s="9">
        <v>10</v>
      </c>
      <c r="J1177" s="4">
        <f t="shared" si="36"/>
        <v>50</v>
      </c>
    </row>
    <row r="1178" spans="1:10" ht="27.75" customHeight="1">
      <c r="A1178" s="76">
        <v>13</v>
      </c>
      <c r="B1178" s="51" t="s">
        <v>42</v>
      </c>
      <c r="C1178" s="54" t="s">
        <v>170</v>
      </c>
      <c r="D1178" s="7" t="s">
        <v>188</v>
      </c>
      <c r="E1178" s="8">
        <f>SUM(E1179:E1182)</f>
        <v>15</v>
      </c>
      <c r="F1178" s="8">
        <f>SUM(F1179:F1182)</f>
        <v>15</v>
      </c>
      <c r="G1178" s="8">
        <f>SUM(G1179:G1182)</f>
        <v>15</v>
      </c>
      <c r="H1178" s="8">
        <f>SUM(H1179:H1182)</f>
        <v>15</v>
      </c>
      <c r="I1178" s="8">
        <f>SUM(I1179:I1182)</f>
        <v>15</v>
      </c>
      <c r="J1178" s="4">
        <f t="shared" si="36"/>
        <v>75</v>
      </c>
    </row>
    <row r="1179" spans="1:10" ht="27.75" customHeight="1">
      <c r="A1179" s="52"/>
      <c r="B1179" s="52"/>
      <c r="C1179" s="54"/>
      <c r="D1179" s="7" t="s">
        <v>189</v>
      </c>
      <c r="E1179" s="9">
        <v>0</v>
      </c>
      <c r="F1179" s="9">
        <v>0</v>
      </c>
      <c r="G1179" s="9">
        <v>0</v>
      </c>
      <c r="H1179" s="9">
        <v>0</v>
      </c>
      <c r="I1179" s="9">
        <v>0</v>
      </c>
      <c r="J1179" s="4">
        <f t="shared" si="36"/>
        <v>0</v>
      </c>
    </row>
    <row r="1180" spans="1:10" ht="27.75" customHeight="1">
      <c r="A1180" s="52"/>
      <c r="B1180" s="52"/>
      <c r="C1180" s="54"/>
      <c r="D1180" s="7" t="s">
        <v>190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4">
        <f t="shared" si="36"/>
        <v>0</v>
      </c>
    </row>
    <row r="1181" spans="1:10" ht="27.75" customHeight="1">
      <c r="A1181" s="52"/>
      <c r="B1181" s="52"/>
      <c r="C1181" s="54"/>
      <c r="D1181" s="7" t="s">
        <v>191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4">
        <f t="shared" si="36"/>
        <v>0</v>
      </c>
    </row>
    <row r="1182" spans="1:10" ht="27.75" customHeight="1">
      <c r="A1182" s="53"/>
      <c r="B1182" s="53"/>
      <c r="C1182" s="54"/>
      <c r="D1182" s="7" t="s">
        <v>192</v>
      </c>
      <c r="E1182" s="9">
        <v>15</v>
      </c>
      <c r="F1182" s="9">
        <v>15</v>
      </c>
      <c r="G1182" s="9">
        <v>15</v>
      </c>
      <c r="H1182" s="9">
        <v>15</v>
      </c>
      <c r="I1182" s="9">
        <v>15</v>
      </c>
      <c r="J1182" s="4">
        <f t="shared" si="36"/>
        <v>75</v>
      </c>
    </row>
    <row r="1183" spans="1:10" ht="27.75" customHeight="1">
      <c r="A1183" s="76">
        <v>14</v>
      </c>
      <c r="B1183" s="51" t="s">
        <v>292</v>
      </c>
      <c r="C1183" s="54" t="s">
        <v>106</v>
      </c>
      <c r="D1183" s="7" t="s">
        <v>188</v>
      </c>
      <c r="E1183" s="8">
        <f>SUM(E1184:E1187)</f>
        <v>8.2</v>
      </c>
      <c r="F1183" s="8">
        <f>SUM(F1184:F1187)</f>
        <v>8.5</v>
      </c>
      <c r="G1183" s="8">
        <f>SUM(G1184:G1187)</f>
        <v>8.5</v>
      </c>
      <c r="H1183" s="8">
        <f>SUM(H1184:H1187)</f>
        <v>8.5</v>
      </c>
      <c r="I1183" s="8">
        <f>SUM(I1184:I1187)</f>
        <v>8.5</v>
      </c>
      <c r="J1183" s="4">
        <f t="shared" si="36"/>
        <v>42.2</v>
      </c>
    </row>
    <row r="1184" spans="1:10" ht="27.75" customHeight="1">
      <c r="A1184" s="52"/>
      <c r="B1184" s="52"/>
      <c r="C1184" s="54"/>
      <c r="D1184" s="7" t="s">
        <v>189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4">
        <f t="shared" si="36"/>
        <v>0</v>
      </c>
    </row>
    <row r="1185" spans="1:10" ht="27.75" customHeight="1">
      <c r="A1185" s="52"/>
      <c r="B1185" s="52"/>
      <c r="C1185" s="54"/>
      <c r="D1185" s="7" t="s">
        <v>190</v>
      </c>
      <c r="E1185" s="9">
        <v>8.2</v>
      </c>
      <c r="F1185" s="9">
        <v>8.5</v>
      </c>
      <c r="G1185" s="9">
        <v>8.5</v>
      </c>
      <c r="H1185" s="9">
        <v>8.5</v>
      </c>
      <c r="I1185" s="9">
        <v>8.5</v>
      </c>
      <c r="J1185" s="4">
        <f t="shared" si="36"/>
        <v>42.2</v>
      </c>
    </row>
    <row r="1186" spans="1:10" ht="27.75" customHeight="1">
      <c r="A1186" s="52"/>
      <c r="B1186" s="52"/>
      <c r="C1186" s="54"/>
      <c r="D1186" s="7" t="s">
        <v>191</v>
      </c>
      <c r="E1186" s="9">
        <v>0</v>
      </c>
      <c r="F1186" s="9">
        <v>0</v>
      </c>
      <c r="G1186" s="9">
        <v>0</v>
      </c>
      <c r="H1186" s="9">
        <v>0</v>
      </c>
      <c r="I1186" s="9">
        <v>0</v>
      </c>
      <c r="J1186" s="4">
        <f t="shared" si="36"/>
        <v>0</v>
      </c>
    </row>
    <row r="1187" spans="1:10" ht="27.75" customHeight="1">
      <c r="A1187" s="53"/>
      <c r="B1187" s="53"/>
      <c r="C1187" s="54"/>
      <c r="D1187" s="7" t="s">
        <v>192</v>
      </c>
      <c r="E1187" s="9">
        <v>0</v>
      </c>
      <c r="F1187" s="9">
        <v>0</v>
      </c>
      <c r="G1187" s="9">
        <v>0</v>
      </c>
      <c r="H1187" s="9">
        <v>0</v>
      </c>
      <c r="I1187" s="9">
        <v>0</v>
      </c>
      <c r="J1187" s="4">
        <f t="shared" si="36"/>
        <v>0</v>
      </c>
    </row>
    <row r="1188" spans="1:10" ht="27.75" customHeight="1">
      <c r="A1188" s="76">
        <v>15</v>
      </c>
      <c r="B1188" s="51" t="s">
        <v>112</v>
      </c>
      <c r="C1188" s="54" t="s">
        <v>168</v>
      </c>
      <c r="D1188" s="7" t="s">
        <v>188</v>
      </c>
      <c r="E1188" s="8">
        <f>SUM(E1189:E1192)</f>
        <v>584.9</v>
      </c>
      <c r="F1188" s="8">
        <f>SUM(F1189:F1192)</f>
        <v>617</v>
      </c>
      <c r="G1188" s="8">
        <f>SUM(G1189:G1192)</f>
        <v>652.2</v>
      </c>
      <c r="H1188" s="8">
        <f>SUM(H1189:H1192)</f>
        <v>688</v>
      </c>
      <c r="I1188" s="8">
        <f>SUM(I1189:I1192)</f>
        <v>727</v>
      </c>
      <c r="J1188" s="4">
        <f t="shared" si="36"/>
        <v>3269.1000000000004</v>
      </c>
    </row>
    <row r="1189" spans="1:10" ht="27.75" customHeight="1">
      <c r="A1189" s="52"/>
      <c r="B1189" s="52"/>
      <c r="C1189" s="54"/>
      <c r="D1189" s="7" t="s">
        <v>189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4">
        <f t="shared" si="36"/>
        <v>0</v>
      </c>
    </row>
    <row r="1190" spans="1:10" ht="27.75" customHeight="1">
      <c r="A1190" s="52"/>
      <c r="B1190" s="52"/>
      <c r="C1190" s="54"/>
      <c r="D1190" s="7" t="s">
        <v>190</v>
      </c>
      <c r="E1190" s="9">
        <v>584.9</v>
      </c>
      <c r="F1190" s="9">
        <v>617</v>
      </c>
      <c r="G1190" s="9">
        <v>652.2</v>
      </c>
      <c r="H1190" s="9">
        <v>688</v>
      </c>
      <c r="I1190" s="9">
        <v>727</v>
      </c>
      <c r="J1190" s="4">
        <f t="shared" si="36"/>
        <v>3269.1000000000004</v>
      </c>
    </row>
    <row r="1191" spans="1:10" ht="28.5" customHeight="1">
      <c r="A1191" s="52"/>
      <c r="B1191" s="52"/>
      <c r="C1191" s="54"/>
      <c r="D1191" s="7" t="s">
        <v>191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4">
        <f t="shared" si="36"/>
        <v>0</v>
      </c>
    </row>
    <row r="1192" spans="1:10" ht="28.5" customHeight="1">
      <c r="A1192" s="53"/>
      <c r="B1192" s="53"/>
      <c r="C1192" s="54"/>
      <c r="D1192" s="7" t="s">
        <v>192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4">
        <f t="shared" si="36"/>
        <v>0</v>
      </c>
    </row>
    <row r="1193" spans="1:10" ht="28.5" customHeight="1">
      <c r="A1193" s="76">
        <v>16</v>
      </c>
      <c r="B1193" s="51" t="s">
        <v>113</v>
      </c>
      <c r="C1193" s="54" t="s">
        <v>168</v>
      </c>
      <c r="D1193" s="7" t="s">
        <v>188</v>
      </c>
      <c r="E1193" s="8">
        <f>SUM(E1194:E1197)</f>
        <v>995.5</v>
      </c>
      <c r="F1193" s="8">
        <f>SUM(F1194:F1197)</f>
        <v>1051</v>
      </c>
      <c r="G1193" s="8">
        <f>SUM(G1194:G1197)</f>
        <v>1110</v>
      </c>
      <c r="H1193" s="8">
        <f>SUM(H1194:H1197)</f>
        <v>1172</v>
      </c>
      <c r="I1193" s="8">
        <f>SUM(I1194:I1197)</f>
        <v>1237</v>
      </c>
      <c r="J1193" s="4">
        <f t="shared" si="36"/>
        <v>5565.5</v>
      </c>
    </row>
    <row r="1194" spans="1:10" ht="28.5" customHeight="1">
      <c r="A1194" s="52"/>
      <c r="B1194" s="52"/>
      <c r="C1194" s="54"/>
      <c r="D1194" s="7" t="s">
        <v>189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4">
        <f t="shared" si="36"/>
        <v>0</v>
      </c>
    </row>
    <row r="1195" spans="1:10" ht="28.5" customHeight="1">
      <c r="A1195" s="52"/>
      <c r="B1195" s="52"/>
      <c r="C1195" s="54"/>
      <c r="D1195" s="7" t="s">
        <v>190</v>
      </c>
      <c r="E1195" s="9">
        <v>995.5</v>
      </c>
      <c r="F1195" s="9">
        <v>1051</v>
      </c>
      <c r="G1195" s="9">
        <v>1110</v>
      </c>
      <c r="H1195" s="9">
        <v>1172</v>
      </c>
      <c r="I1195" s="9">
        <v>1237</v>
      </c>
      <c r="J1195" s="4">
        <f t="shared" si="36"/>
        <v>5565.5</v>
      </c>
    </row>
    <row r="1196" spans="1:10" ht="28.5" customHeight="1">
      <c r="A1196" s="52"/>
      <c r="B1196" s="52"/>
      <c r="C1196" s="54"/>
      <c r="D1196" s="7" t="s">
        <v>191</v>
      </c>
      <c r="E1196" s="9">
        <v>0</v>
      </c>
      <c r="F1196" s="9">
        <v>0</v>
      </c>
      <c r="G1196" s="9">
        <v>0</v>
      </c>
      <c r="H1196" s="9">
        <v>0</v>
      </c>
      <c r="I1196" s="9">
        <v>0</v>
      </c>
      <c r="J1196" s="4">
        <f t="shared" si="36"/>
        <v>0</v>
      </c>
    </row>
    <row r="1197" spans="1:10" ht="28.5" customHeight="1">
      <c r="A1197" s="53"/>
      <c r="B1197" s="53"/>
      <c r="C1197" s="54"/>
      <c r="D1197" s="7" t="s">
        <v>192</v>
      </c>
      <c r="E1197" s="9">
        <v>0</v>
      </c>
      <c r="F1197" s="9">
        <v>0</v>
      </c>
      <c r="G1197" s="9">
        <v>0</v>
      </c>
      <c r="H1197" s="9">
        <v>0</v>
      </c>
      <c r="I1197" s="9">
        <v>0</v>
      </c>
      <c r="J1197" s="4">
        <f t="shared" si="36"/>
        <v>0</v>
      </c>
    </row>
    <row r="1198" spans="1:10" ht="28.5" customHeight="1">
      <c r="A1198" s="58" t="s">
        <v>413</v>
      </c>
      <c r="B1198" s="82"/>
      <c r="C1198" s="82"/>
      <c r="D1198" s="83"/>
      <c r="E1198" s="8">
        <v>1812.6</v>
      </c>
      <c r="F1198" s="8">
        <v>1913</v>
      </c>
      <c r="G1198" s="8">
        <v>2018.7</v>
      </c>
      <c r="H1198" s="8">
        <v>2122.5</v>
      </c>
      <c r="I1198" s="8">
        <v>2226.5</v>
      </c>
      <c r="J1198" s="4">
        <f t="shared" si="36"/>
        <v>10093.3</v>
      </c>
    </row>
    <row r="1199" spans="1:10" ht="28.5" customHeight="1">
      <c r="A1199" s="25"/>
      <c r="B1199" s="26"/>
      <c r="C1199" s="26"/>
      <c r="D1199" s="27" t="s">
        <v>189</v>
      </c>
      <c r="E1199" s="28">
        <f>E1119+E1124+E1129+E1134+E1139+E1144+E1149+E1154+E1159+E1164+E1169+E1174+E1179+E1184+E1189+E1194</f>
        <v>0</v>
      </c>
      <c r="F1199" s="28">
        <f>F1119+F1124+F1129+F1134+F1139+F1144+F1149+F1154+F1159+F1164+F1169+F1174+F1179+F1184+F1189+F1194</f>
        <v>0</v>
      </c>
      <c r="G1199" s="28">
        <f>G1119+G1124+G1129+G1134+G1139+G1144+G1149+G1154+G1159+G1164+G1169+G1174+G1179+G1184+G1189+G1194</f>
        <v>0</v>
      </c>
      <c r="H1199" s="28">
        <f>H1119+H1124+H1129+H1134+H1139+H1144+H1149+H1154+H1159+H1164+H1169+H1174+H1179+H1184+H1189+H1194</f>
        <v>0</v>
      </c>
      <c r="I1199" s="28">
        <f>I1119+I1124+I1129+I1134+I1139+I1144+I1149+I1154+I1159+I1164+I1169+I1174+I1179+I1184+I1189+I1194</f>
        <v>0</v>
      </c>
      <c r="J1199" s="4">
        <f t="shared" si="36"/>
        <v>0</v>
      </c>
    </row>
    <row r="1200" spans="1:10" ht="28.5" customHeight="1">
      <c r="A1200" s="29"/>
      <c r="B1200" s="30"/>
      <c r="C1200" s="30"/>
      <c r="D1200" s="31" t="s">
        <v>190</v>
      </c>
      <c r="E1200" s="28">
        <f aca="true" t="shared" si="37" ref="E1200:I1202">E1120+E1125+E1130+E1135+E1140+E1145+E1150+E1155+E1160+E1165+E1170+E1175+E1180+E1185+E1190+E1195</f>
        <v>1780.1</v>
      </c>
      <c r="F1200" s="28">
        <f t="shared" si="37"/>
        <v>1880.5</v>
      </c>
      <c r="G1200" s="28">
        <f t="shared" si="37"/>
        <v>1986.2</v>
      </c>
      <c r="H1200" s="28">
        <f t="shared" si="37"/>
        <v>2090</v>
      </c>
      <c r="I1200" s="28">
        <f t="shared" si="37"/>
        <v>2194</v>
      </c>
      <c r="J1200" s="4">
        <f t="shared" si="36"/>
        <v>9930.8</v>
      </c>
    </row>
    <row r="1201" spans="1:10" ht="28.5" customHeight="1">
      <c r="A1201" s="29"/>
      <c r="B1201" s="30"/>
      <c r="C1201" s="30"/>
      <c r="D1201" s="31" t="s">
        <v>191</v>
      </c>
      <c r="E1201" s="28">
        <f t="shared" si="37"/>
        <v>4.5</v>
      </c>
      <c r="F1201" s="28">
        <f t="shared" si="37"/>
        <v>4.5</v>
      </c>
      <c r="G1201" s="28">
        <f t="shared" si="37"/>
        <v>4.5</v>
      </c>
      <c r="H1201" s="28">
        <f t="shared" si="37"/>
        <v>4.5</v>
      </c>
      <c r="I1201" s="28">
        <f t="shared" si="37"/>
        <v>4.5</v>
      </c>
      <c r="J1201" s="4">
        <f t="shared" si="36"/>
        <v>22.5</v>
      </c>
    </row>
    <row r="1202" spans="1:10" ht="28.5" customHeight="1">
      <c r="A1202" s="29"/>
      <c r="B1202" s="30"/>
      <c r="C1202" s="30"/>
      <c r="D1202" s="31" t="s">
        <v>192</v>
      </c>
      <c r="E1202" s="28">
        <f t="shared" si="37"/>
        <v>28</v>
      </c>
      <c r="F1202" s="28">
        <f t="shared" si="37"/>
        <v>28</v>
      </c>
      <c r="G1202" s="28">
        <f t="shared" si="37"/>
        <v>28</v>
      </c>
      <c r="H1202" s="28">
        <f t="shared" si="37"/>
        <v>28</v>
      </c>
      <c r="I1202" s="28">
        <f t="shared" si="37"/>
        <v>28</v>
      </c>
      <c r="J1202" s="4">
        <f t="shared" si="36"/>
        <v>140</v>
      </c>
    </row>
    <row r="1203" spans="1:10" ht="28.5" customHeight="1">
      <c r="A1203" s="32" t="s">
        <v>353</v>
      </c>
      <c r="B1203" s="33"/>
      <c r="C1203" s="33"/>
      <c r="D1203" s="33"/>
      <c r="E1203" s="33"/>
      <c r="F1203" s="33"/>
      <c r="G1203" s="33"/>
      <c r="H1203" s="33"/>
      <c r="I1203" s="33"/>
      <c r="J1203" s="4"/>
    </row>
    <row r="1204" spans="1:10" ht="28.5" customHeight="1">
      <c r="A1204" s="76">
        <v>1</v>
      </c>
      <c r="B1204" s="51" t="s">
        <v>114</v>
      </c>
      <c r="C1204" s="54" t="s">
        <v>43</v>
      </c>
      <c r="D1204" s="7" t="s">
        <v>188</v>
      </c>
      <c r="E1204" s="8">
        <f>SUM(E1205:E1208)</f>
        <v>10</v>
      </c>
      <c r="F1204" s="8">
        <f>SUM(F1205:F1208)</f>
        <v>10</v>
      </c>
      <c r="G1204" s="8">
        <f>SUM(G1205:G1208)</f>
        <v>11</v>
      </c>
      <c r="H1204" s="8">
        <f>SUM(H1205:H1208)</f>
        <v>11</v>
      </c>
      <c r="I1204" s="8">
        <f>SUM(I1205:I1208)</f>
        <v>11</v>
      </c>
      <c r="J1204" s="4">
        <f t="shared" si="36"/>
        <v>53</v>
      </c>
    </row>
    <row r="1205" spans="1:10" ht="28.5" customHeight="1">
      <c r="A1205" s="52"/>
      <c r="B1205" s="52"/>
      <c r="C1205" s="54"/>
      <c r="D1205" s="7" t="s">
        <v>189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4">
        <f t="shared" si="36"/>
        <v>0</v>
      </c>
    </row>
    <row r="1206" spans="1:10" ht="28.5" customHeight="1">
      <c r="A1206" s="52"/>
      <c r="B1206" s="52"/>
      <c r="C1206" s="54"/>
      <c r="D1206" s="7" t="s">
        <v>190</v>
      </c>
      <c r="E1206" s="9">
        <v>8</v>
      </c>
      <c r="F1206" s="9">
        <v>8</v>
      </c>
      <c r="G1206" s="9">
        <v>8</v>
      </c>
      <c r="H1206" s="9">
        <v>8</v>
      </c>
      <c r="I1206" s="9">
        <v>8</v>
      </c>
      <c r="J1206" s="4">
        <f aca="true" t="shared" si="38" ref="J1206:J1269">SUM(E1206:I1206)</f>
        <v>40</v>
      </c>
    </row>
    <row r="1207" spans="1:10" ht="30" customHeight="1">
      <c r="A1207" s="52"/>
      <c r="B1207" s="52"/>
      <c r="C1207" s="54"/>
      <c r="D1207" s="7" t="s">
        <v>191</v>
      </c>
      <c r="E1207" s="9">
        <v>2</v>
      </c>
      <c r="F1207" s="9">
        <v>2</v>
      </c>
      <c r="G1207" s="9">
        <v>3</v>
      </c>
      <c r="H1207" s="9">
        <v>3</v>
      </c>
      <c r="I1207" s="9">
        <v>3</v>
      </c>
      <c r="J1207" s="4">
        <f t="shared" si="38"/>
        <v>13</v>
      </c>
    </row>
    <row r="1208" spans="1:10" ht="30" customHeight="1">
      <c r="A1208" s="53"/>
      <c r="B1208" s="53"/>
      <c r="C1208" s="54"/>
      <c r="D1208" s="7" t="s">
        <v>192</v>
      </c>
      <c r="E1208" s="9">
        <v>0</v>
      </c>
      <c r="F1208" s="9">
        <v>0</v>
      </c>
      <c r="G1208" s="9">
        <v>0</v>
      </c>
      <c r="H1208" s="9">
        <v>0</v>
      </c>
      <c r="I1208" s="9">
        <v>0</v>
      </c>
      <c r="J1208" s="4">
        <f t="shared" si="38"/>
        <v>0</v>
      </c>
    </row>
    <row r="1209" spans="1:10" ht="30" customHeight="1">
      <c r="A1209" s="76">
        <v>2</v>
      </c>
      <c r="B1209" s="51" t="s">
        <v>293</v>
      </c>
      <c r="C1209" s="54" t="s">
        <v>59</v>
      </c>
      <c r="D1209" s="7" t="s">
        <v>188</v>
      </c>
      <c r="E1209" s="8">
        <f>SUM(E1210:E1213)</f>
        <v>2</v>
      </c>
      <c r="F1209" s="8">
        <f>SUM(F1210:F1213)</f>
        <v>0</v>
      </c>
      <c r="G1209" s="8">
        <f>SUM(G1210:G1213)</f>
        <v>0</v>
      </c>
      <c r="H1209" s="8">
        <f>SUM(H1210:H1213)</f>
        <v>0</v>
      </c>
      <c r="I1209" s="8">
        <f>SUM(I1210:I1213)</f>
        <v>0</v>
      </c>
      <c r="J1209" s="4">
        <f t="shared" si="38"/>
        <v>2</v>
      </c>
    </row>
    <row r="1210" spans="1:10" ht="30" customHeight="1">
      <c r="A1210" s="52"/>
      <c r="B1210" s="52"/>
      <c r="C1210" s="54"/>
      <c r="D1210" s="7" t="s">
        <v>189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4">
        <f t="shared" si="38"/>
        <v>0</v>
      </c>
    </row>
    <row r="1211" spans="1:10" ht="30" customHeight="1">
      <c r="A1211" s="52"/>
      <c r="B1211" s="52"/>
      <c r="C1211" s="54"/>
      <c r="D1211" s="7" t="s">
        <v>190</v>
      </c>
      <c r="E1211" s="9">
        <v>2</v>
      </c>
      <c r="F1211" s="9">
        <v>0</v>
      </c>
      <c r="G1211" s="9">
        <v>0</v>
      </c>
      <c r="H1211" s="9">
        <v>0</v>
      </c>
      <c r="I1211" s="9">
        <v>0</v>
      </c>
      <c r="J1211" s="4">
        <f t="shared" si="38"/>
        <v>2</v>
      </c>
    </row>
    <row r="1212" spans="1:10" ht="30" customHeight="1">
      <c r="A1212" s="52"/>
      <c r="B1212" s="52"/>
      <c r="C1212" s="54"/>
      <c r="D1212" s="7" t="s">
        <v>191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4">
        <f t="shared" si="38"/>
        <v>0</v>
      </c>
    </row>
    <row r="1213" spans="1:10" ht="30" customHeight="1">
      <c r="A1213" s="53"/>
      <c r="B1213" s="53"/>
      <c r="C1213" s="54"/>
      <c r="D1213" s="7" t="s">
        <v>192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4">
        <f t="shared" si="38"/>
        <v>0</v>
      </c>
    </row>
    <row r="1214" spans="1:10" ht="30" customHeight="1">
      <c r="A1214" s="76">
        <v>3</v>
      </c>
      <c r="B1214" s="51" t="s">
        <v>200</v>
      </c>
      <c r="C1214" s="54" t="s">
        <v>60</v>
      </c>
      <c r="D1214" s="7" t="s">
        <v>188</v>
      </c>
      <c r="E1214" s="8">
        <f>SUM(E1215:E1218)</f>
        <v>4</v>
      </c>
      <c r="F1214" s="8">
        <f>SUM(F1215:F1218)</f>
        <v>4</v>
      </c>
      <c r="G1214" s="8">
        <f>SUM(G1215:G1218)</f>
        <v>4</v>
      </c>
      <c r="H1214" s="8">
        <f>SUM(H1215:H1218)</f>
        <v>5</v>
      </c>
      <c r="I1214" s="8">
        <f>SUM(I1215:I1218)</f>
        <v>5</v>
      </c>
      <c r="J1214" s="4">
        <f t="shared" si="38"/>
        <v>22</v>
      </c>
    </row>
    <row r="1215" spans="1:10" ht="30" customHeight="1">
      <c r="A1215" s="52"/>
      <c r="B1215" s="52"/>
      <c r="C1215" s="54"/>
      <c r="D1215" s="7" t="s">
        <v>189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4">
        <f t="shared" si="38"/>
        <v>0</v>
      </c>
    </row>
    <row r="1216" spans="1:10" ht="30" customHeight="1">
      <c r="A1216" s="52"/>
      <c r="B1216" s="52"/>
      <c r="C1216" s="54"/>
      <c r="D1216" s="7" t="s">
        <v>190</v>
      </c>
      <c r="E1216" s="9">
        <v>3</v>
      </c>
      <c r="F1216" s="9">
        <v>3</v>
      </c>
      <c r="G1216" s="9">
        <v>3</v>
      </c>
      <c r="H1216" s="9">
        <v>4</v>
      </c>
      <c r="I1216" s="9">
        <v>4</v>
      </c>
      <c r="J1216" s="4">
        <f t="shared" si="38"/>
        <v>17</v>
      </c>
    </row>
    <row r="1217" spans="1:10" ht="30" customHeight="1">
      <c r="A1217" s="52"/>
      <c r="B1217" s="52"/>
      <c r="C1217" s="54"/>
      <c r="D1217" s="7" t="s">
        <v>191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4">
        <f t="shared" si="38"/>
        <v>0</v>
      </c>
    </row>
    <row r="1218" spans="1:10" ht="30" customHeight="1">
      <c r="A1218" s="53"/>
      <c r="B1218" s="53"/>
      <c r="C1218" s="54"/>
      <c r="D1218" s="7" t="s">
        <v>192</v>
      </c>
      <c r="E1218" s="9">
        <v>1</v>
      </c>
      <c r="F1218" s="9">
        <v>1</v>
      </c>
      <c r="G1218" s="9">
        <v>1</v>
      </c>
      <c r="H1218" s="9">
        <v>1</v>
      </c>
      <c r="I1218" s="9">
        <v>1</v>
      </c>
      <c r="J1218" s="4">
        <f t="shared" si="38"/>
        <v>5</v>
      </c>
    </row>
    <row r="1219" spans="1:10" ht="30" customHeight="1">
      <c r="A1219" s="76">
        <v>4</v>
      </c>
      <c r="B1219" s="51" t="s">
        <v>306</v>
      </c>
      <c r="C1219" s="54" t="s">
        <v>60</v>
      </c>
      <c r="D1219" s="7" t="s">
        <v>188</v>
      </c>
      <c r="E1219" s="8">
        <f>SUM(E1220:E1223)</f>
        <v>3</v>
      </c>
      <c r="F1219" s="8">
        <f>SUM(F1220:F1223)</f>
        <v>3</v>
      </c>
      <c r="G1219" s="8">
        <f>SUM(G1220:G1223)</f>
        <v>3</v>
      </c>
      <c r="H1219" s="8">
        <f>SUM(H1220:H1223)</f>
        <v>3</v>
      </c>
      <c r="I1219" s="8">
        <f>SUM(I1220:I1223)</f>
        <v>3</v>
      </c>
      <c r="J1219" s="4">
        <f t="shared" si="38"/>
        <v>15</v>
      </c>
    </row>
    <row r="1220" spans="1:10" ht="30" customHeight="1">
      <c r="A1220" s="52"/>
      <c r="B1220" s="52"/>
      <c r="C1220" s="54"/>
      <c r="D1220" s="7" t="s">
        <v>189</v>
      </c>
      <c r="E1220" s="9">
        <v>0</v>
      </c>
      <c r="F1220" s="9">
        <v>0</v>
      </c>
      <c r="G1220" s="9">
        <v>0</v>
      </c>
      <c r="H1220" s="9">
        <v>0</v>
      </c>
      <c r="I1220" s="9">
        <v>0</v>
      </c>
      <c r="J1220" s="4">
        <f t="shared" si="38"/>
        <v>0</v>
      </c>
    </row>
    <row r="1221" spans="1:10" ht="30" customHeight="1">
      <c r="A1221" s="52"/>
      <c r="B1221" s="52"/>
      <c r="C1221" s="54"/>
      <c r="D1221" s="7" t="s">
        <v>190</v>
      </c>
      <c r="E1221" s="9">
        <v>3</v>
      </c>
      <c r="F1221" s="9">
        <v>3</v>
      </c>
      <c r="G1221" s="9">
        <v>3</v>
      </c>
      <c r="H1221" s="9">
        <v>3</v>
      </c>
      <c r="I1221" s="9">
        <v>3</v>
      </c>
      <c r="J1221" s="4">
        <f t="shared" si="38"/>
        <v>15</v>
      </c>
    </row>
    <row r="1222" spans="1:10" ht="30" customHeight="1">
      <c r="A1222" s="52"/>
      <c r="B1222" s="52"/>
      <c r="C1222" s="54"/>
      <c r="D1222" s="7" t="s">
        <v>191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4">
        <f t="shared" si="38"/>
        <v>0</v>
      </c>
    </row>
    <row r="1223" spans="1:10" ht="30" customHeight="1">
      <c r="A1223" s="53"/>
      <c r="B1223" s="53"/>
      <c r="C1223" s="54"/>
      <c r="D1223" s="7" t="s">
        <v>192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4">
        <f t="shared" si="38"/>
        <v>0</v>
      </c>
    </row>
    <row r="1224" spans="1:10" ht="30" customHeight="1">
      <c r="A1224" s="76">
        <v>5</v>
      </c>
      <c r="B1224" s="51" t="s">
        <v>294</v>
      </c>
      <c r="C1224" s="54" t="s">
        <v>60</v>
      </c>
      <c r="D1224" s="7" t="s">
        <v>188</v>
      </c>
      <c r="E1224" s="8">
        <f>SUM(E1225:E1228)</f>
        <v>0</v>
      </c>
      <c r="F1224" s="8">
        <f>SUM(F1225:F1228)</f>
        <v>0</v>
      </c>
      <c r="G1224" s="8">
        <f>SUM(G1225:G1228)</f>
        <v>0</v>
      </c>
      <c r="H1224" s="8">
        <f>SUM(H1225:H1228)</f>
        <v>0</v>
      </c>
      <c r="I1224" s="8">
        <f>SUM(I1225:I1228)</f>
        <v>0</v>
      </c>
      <c r="J1224" s="4">
        <f t="shared" si="38"/>
        <v>0</v>
      </c>
    </row>
    <row r="1225" spans="1:10" ht="30" customHeight="1">
      <c r="A1225" s="52"/>
      <c r="B1225" s="52"/>
      <c r="C1225" s="54"/>
      <c r="D1225" s="7" t="s">
        <v>189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4">
        <f t="shared" si="38"/>
        <v>0</v>
      </c>
    </row>
    <row r="1226" spans="1:10" ht="30" customHeight="1">
      <c r="A1226" s="52"/>
      <c r="B1226" s="52"/>
      <c r="C1226" s="54"/>
      <c r="D1226" s="7" t="s">
        <v>190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4">
        <f t="shared" si="38"/>
        <v>0</v>
      </c>
    </row>
    <row r="1227" spans="1:10" ht="30" customHeight="1">
      <c r="A1227" s="52"/>
      <c r="B1227" s="52"/>
      <c r="C1227" s="54"/>
      <c r="D1227" s="7" t="s">
        <v>191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4">
        <f t="shared" si="38"/>
        <v>0</v>
      </c>
    </row>
    <row r="1228" spans="1:10" ht="30" customHeight="1">
      <c r="A1228" s="53"/>
      <c r="B1228" s="53"/>
      <c r="C1228" s="54"/>
      <c r="D1228" s="7" t="s">
        <v>192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4">
        <f t="shared" si="38"/>
        <v>0</v>
      </c>
    </row>
    <row r="1229" spans="1:10" ht="30" customHeight="1">
      <c r="A1229" s="76">
        <v>6</v>
      </c>
      <c r="B1229" s="51" t="s">
        <v>295</v>
      </c>
      <c r="C1229" s="54" t="s">
        <v>61</v>
      </c>
      <c r="D1229" s="7" t="s">
        <v>188</v>
      </c>
      <c r="E1229" s="8">
        <f>SUM(E1230:E1233)</f>
        <v>0</v>
      </c>
      <c r="F1229" s="8">
        <f>SUM(F1230:F1233)</f>
        <v>0</v>
      </c>
      <c r="G1229" s="8">
        <f>SUM(G1230:G1233)</f>
        <v>0</v>
      </c>
      <c r="H1229" s="8">
        <f>SUM(H1230:H1233)</f>
        <v>0</v>
      </c>
      <c r="I1229" s="8">
        <f>SUM(I1230:I1233)</f>
        <v>10</v>
      </c>
      <c r="J1229" s="4">
        <f t="shared" si="38"/>
        <v>10</v>
      </c>
    </row>
    <row r="1230" spans="1:10" ht="30" customHeight="1">
      <c r="A1230" s="52"/>
      <c r="B1230" s="52"/>
      <c r="C1230" s="54"/>
      <c r="D1230" s="7" t="s">
        <v>189</v>
      </c>
      <c r="E1230" s="9">
        <v>0</v>
      </c>
      <c r="F1230" s="9">
        <v>0</v>
      </c>
      <c r="G1230" s="9">
        <v>0</v>
      </c>
      <c r="H1230" s="9">
        <v>0</v>
      </c>
      <c r="I1230" s="9">
        <v>0</v>
      </c>
      <c r="J1230" s="4">
        <f t="shared" si="38"/>
        <v>0</v>
      </c>
    </row>
    <row r="1231" spans="1:10" ht="30" customHeight="1">
      <c r="A1231" s="52"/>
      <c r="B1231" s="52"/>
      <c r="C1231" s="54"/>
      <c r="D1231" s="7" t="s">
        <v>190</v>
      </c>
      <c r="E1231" s="9">
        <v>0</v>
      </c>
      <c r="F1231" s="9">
        <v>0</v>
      </c>
      <c r="G1231" s="9">
        <v>0</v>
      </c>
      <c r="H1231" s="9">
        <v>0</v>
      </c>
      <c r="I1231" s="9">
        <v>10</v>
      </c>
      <c r="J1231" s="4">
        <f t="shared" si="38"/>
        <v>10</v>
      </c>
    </row>
    <row r="1232" spans="1:10" ht="30" customHeight="1">
      <c r="A1232" s="52"/>
      <c r="B1232" s="52"/>
      <c r="C1232" s="54"/>
      <c r="D1232" s="7" t="s">
        <v>191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4">
        <f t="shared" si="38"/>
        <v>0</v>
      </c>
    </row>
    <row r="1233" spans="1:10" ht="30" customHeight="1">
      <c r="A1233" s="53"/>
      <c r="B1233" s="53"/>
      <c r="C1233" s="54"/>
      <c r="D1233" s="7" t="s">
        <v>192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4">
        <f t="shared" si="38"/>
        <v>0</v>
      </c>
    </row>
    <row r="1234" spans="1:10" ht="30" customHeight="1">
      <c r="A1234" s="76">
        <v>7</v>
      </c>
      <c r="B1234" s="51" t="s">
        <v>296</v>
      </c>
      <c r="C1234" s="54" t="s">
        <v>62</v>
      </c>
      <c r="D1234" s="7" t="s">
        <v>188</v>
      </c>
      <c r="E1234" s="8">
        <f>SUM(E1235:E1238)</f>
        <v>4</v>
      </c>
      <c r="F1234" s="8">
        <f>SUM(F1235:F1238)</f>
        <v>4</v>
      </c>
      <c r="G1234" s="8">
        <f>SUM(G1235:G1238)</f>
        <v>4</v>
      </c>
      <c r="H1234" s="8">
        <f>SUM(H1235:H1238)</f>
        <v>4</v>
      </c>
      <c r="I1234" s="8">
        <f>SUM(I1235:I1238)</f>
        <v>4</v>
      </c>
      <c r="J1234" s="4">
        <f t="shared" si="38"/>
        <v>20</v>
      </c>
    </row>
    <row r="1235" spans="1:10" ht="30" customHeight="1">
      <c r="A1235" s="52"/>
      <c r="B1235" s="52"/>
      <c r="C1235" s="54"/>
      <c r="D1235" s="7" t="s">
        <v>189</v>
      </c>
      <c r="E1235" s="9">
        <v>0</v>
      </c>
      <c r="F1235" s="9">
        <v>0</v>
      </c>
      <c r="G1235" s="9">
        <v>0</v>
      </c>
      <c r="H1235" s="9">
        <v>0</v>
      </c>
      <c r="I1235" s="9">
        <v>0</v>
      </c>
      <c r="J1235" s="4">
        <f t="shared" si="38"/>
        <v>0</v>
      </c>
    </row>
    <row r="1236" spans="1:10" ht="30" customHeight="1">
      <c r="A1236" s="52"/>
      <c r="B1236" s="52"/>
      <c r="C1236" s="54"/>
      <c r="D1236" s="7" t="s">
        <v>190</v>
      </c>
      <c r="E1236" s="9">
        <v>3</v>
      </c>
      <c r="F1236" s="9">
        <v>3</v>
      </c>
      <c r="G1236" s="9">
        <v>3</v>
      </c>
      <c r="H1236" s="9">
        <v>3</v>
      </c>
      <c r="I1236" s="9">
        <v>3</v>
      </c>
      <c r="J1236" s="4">
        <f t="shared" si="38"/>
        <v>15</v>
      </c>
    </row>
    <row r="1237" spans="1:10" ht="34.5" customHeight="1">
      <c r="A1237" s="52"/>
      <c r="B1237" s="52"/>
      <c r="C1237" s="54"/>
      <c r="D1237" s="7" t="s">
        <v>191</v>
      </c>
      <c r="E1237" s="9">
        <v>1</v>
      </c>
      <c r="F1237" s="9">
        <v>1</v>
      </c>
      <c r="G1237" s="9">
        <v>1</v>
      </c>
      <c r="H1237" s="9">
        <v>1</v>
      </c>
      <c r="I1237" s="9">
        <v>1</v>
      </c>
      <c r="J1237" s="4">
        <f t="shared" si="38"/>
        <v>5</v>
      </c>
    </row>
    <row r="1238" spans="1:10" ht="34.5" customHeight="1">
      <c r="A1238" s="53"/>
      <c r="B1238" s="53"/>
      <c r="C1238" s="54"/>
      <c r="D1238" s="7" t="s">
        <v>192</v>
      </c>
      <c r="E1238" s="9">
        <v>0</v>
      </c>
      <c r="F1238" s="9">
        <v>0</v>
      </c>
      <c r="G1238" s="9">
        <v>0</v>
      </c>
      <c r="H1238" s="9">
        <v>0</v>
      </c>
      <c r="I1238" s="9">
        <v>0</v>
      </c>
      <c r="J1238" s="4">
        <f t="shared" si="38"/>
        <v>0</v>
      </c>
    </row>
    <row r="1239" spans="1:10" ht="34.5" customHeight="1">
      <c r="A1239" s="76">
        <v>8</v>
      </c>
      <c r="B1239" s="51" t="s">
        <v>297</v>
      </c>
      <c r="C1239" s="54" t="s">
        <v>115</v>
      </c>
      <c r="D1239" s="7" t="s">
        <v>188</v>
      </c>
      <c r="E1239" s="8">
        <f>SUM(E1240:E1243)</f>
        <v>0</v>
      </c>
      <c r="F1239" s="8">
        <f>SUM(F1240:F1243)</f>
        <v>0</v>
      </c>
      <c r="G1239" s="8">
        <f>SUM(G1240:G1243)</f>
        <v>0</v>
      </c>
      <c r="H1239" s="8">
        <f>SUM(H1240:H1243)</f>
        <v>0</v>
      </c>
      <c r="I1239" s="8">
        <f>SUM(I1240:I1243)</f>
        <v>0</v>
      </c>
      <c r="J1239" s="4">
        <f t="shared" si="38"/>
        <v>0</v>
      </c>
    </row>
    <row r="1240" spans="1:10" ht="34.5" customHeight="1">
      <c r="A1240" s="52"/>
      <c r="B1240" s="52"/>
      <c r="C1240" s="54"/>
      <c r="D1240" s="7" t="s">
        <v>189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4">
        <f t="shared" si="38"/>
        <v>0</v>
      </c>
    </row>
    <row r="1241" spans="1:10" ht="34.5" customHeight="1">
      <c r="A1241" s="52"/>
      <c r="B1241" s="52"/>
      <c r="C1241" s="54"/>
      <c r="D1241" s="7" t="s">
        <v>190</v>
      </c>
      <c r="E1241" s="9">
        <v>0</v>
      </c>
      <c r="F1241" s="9">
        <v>0</v>
      </c>
      <c r="G1241" s="9">
        <v>0</v>
      </c>
      <c r="H1241" s="9">
        <v>0</v>
      </c>
      <c r="I1241" s="9">
        <v>0</v>
      </c>
      <c r="J1241" s="4">
        <f t="shared" si="38"/>
        <v>0</v>
      </c>
    </row>
    <row r="1242" spans="1:11" ht="24" customHeight="1">
      <c r="A1242" s="52"/>
      <c r="B1242" s="52"/>
      <c r="C1242" s="54"/>
      <c r="D1242" s="7" t="s">
        <v>191</v>
      </c>
      <c r="E1242" s="9">
        <v>0</v>
      </c>
      <c r="F1242" s="9">
        <v>0</v>
      </c>
      <c r="G1242" s="9">
        <v>0</v>
      </c>
      <c r="H1242" s="9">
        <v>0</v>
      </c>
      <c r="I1242" s="9">
        <v>0</v>
      </c>
      <c r="J1242" s="4">
        <f t="shared" si="38"/>
        <v>0</v>
      </c>
      <c r="K1242" s="14"/>
    </row>
    <row r="1243" spans="1:10" ht="24" customHeight="1">
      <c r="A1243" s="53"/>
      <c r="B1243" s="53"/>
      <c r="C1243" s="54"/>
      <c r="D1243" s="7" t="s">
        <v>192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4">
        <f t="shared" si="38"/>
        <v>0</v>
      </c>
    </row>
    <row r="1244" spans="1:11" ht="24" customHeight="1">
      <c r="A1244" s="76">
        <v>9</v>
      </c>
      <c r="B1244" s="51" t="s">
        <v>298</v>
      </c>
      <c r="C1244" s="54" t="s">
        <v>350</v>
      </c>
      <c r="D1244" s="7" t="s">
        <v>188</v>
      </c>
      <c r="E1244" s="8">
        <f>SUM(E1245:E1248)</f>
        <v>0</v>
      </c>
      <c r="F1244" s="8">
        <f>SUM(F1245:F1248)</f>
        <v>0</v>
      </c>
      <c r="G1244" s="8">
        <f>SUM(G1245:G1248)</f>
        <v>0</v>
      </c>
      <c r="H1244" s="8">
        <f>SUM(H1245:H1248)</f>
        <v>0</v>
      </c>
      <c r="I1244" s="8">
        <f>SUM(I1245:I1248)</f>
        <v>0</v>
      </c>
      <c r="J1244" s="4">
        <f t="shared" si="38"/>
        <v>0</v>
      </c>
      <c r="K1244" s="14"/>
    </row>
    <row r="1245" spans="1:10" ht="24" customHeight="1">
      <c r="A1245" s="52"/>
      <c r="B1245" s="52"/>
      <c r="C1245" s="54"/>
      <c r="D1245" s="7" t="s">
        <v>189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4">
        <f t="shared" si="38"/>
        <v>0</v>
      </c>
    </row>
    <row r="1246" spans="1:10" ht="24" customHeight="1">
      <c r="A1246" s="52"/>
      <c r="B1246" s="52"/>
      <c r="C1246" s="54"/>
      <c r="D1246" s="7" t="s">
        <v>190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4">
        <f t="shared" si="38"/>
        <v>0</v>
      </c>
    </row>
    <row r="1247" spans="1:10" ht="25.5" customHeight="1">
      <c r="A1247" s="52"/>
      <c r="B1247" s="52"/>
      <c r="C1247" s="54"/>
      <c r="D1247" s="7" t="s">
        <v>191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4">
        <f t="shared" si="38"/>
        <v>0</v>
      </c>
    </row>
    <row r="1248" spans="1:10" ht="24" customHeight="1">
      <c r="A1248" s="53"/>
      <c r="B1248" s="53"/>
      <c r="C1248" s="54"/>
      <c r="D1248" s="7" t="s">
        <v>192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4">
        <f t="shared" si="38"/>
        <v>0</v>
      </c>
    </row>
    <row r="1249" spans="1:10" ht="24" customHeight="1">
      <c r="A1249" s="76">
        <v>10</v>
      </c>
      <c r="B1249" s="51" t="s">
        <v>116</v>
      </c>
      <c r="C1249" s="54" t="s">
        <v>299</v>
      </c>
      <c r="D1249" s="7" t="s">
        <v>188</v>
      </c>
      <c r="E1249" s="8">
        <f>SUM(E1250:E1253)</f>
        <v>4</v>
      </c>
      <c r="F1249" s="8">
        <f>SUM(F1250:F1253)</f>
        <v>4</v>
      </c>
      <c r="G1249" s="8">
        <f>SUM(G1250:G1253)</f>
        <v>4</v>
      </c>
      <c r="H1249" s="8">
        <f>SUM(H1250:H1253)</f>
        <v>4</v>
      </c>
      <c r="I1249" s="8">
        <f>SUM(I1250:I1253)</f>
        <v>4</v>
      </c>
      <c r="J1249" s="4">
        <f t="shared" si="38"/>
        <v>20</v>
      </c>
    </row>
    <row r="1250" spans="1:10" ht="24" customHeight="1">
      <c r="A1250" s="52"/>
      <c r="B1250" s="52"/>
      <c r="C1250" s="54"/>
      <c r="D1250" s="7" t="s">
        <v>189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4">
        <f t="shared" si="38"/>
        <v>0</v>
      </c>
    </row>
    <row r="1251" spans="1:10" ht="24" customHeight="1">
      <c r="A1251" s="52"/>
      <c r="B1251" s="52"/>
      <c r="C1251" s="54"/>
      <c r="D1251" s="7" t="s">
        <v>190</v>
      </c>
      <c r="E1251" s="9">
        <v>4</v>
      </c>
      <c r="F1251" s="9">
        <v>4</v>
      </c>
      <c r="G1251" s="9">
        <v>4</v>
      </c>
      <c r="H1251" s="9">
        <v>4</v>
      </c>
      <c r="I1251" s="9">
        <v>4</v>
      </c>
      <c r="J1251" s="4">
        <f t="shared" si="38"/>
        <v>20</v>
      </c>
    </row>
    <row r="1252" spans="1:10" ht="25.5" customHeight="1">
      <c r="A1252" s="52"/>
      <c r="B1252" s="52"/>
      <c r="C1252" s="54"/>
      <c r="D1252" s="7" t="s">
        <v>191</v>
      </c>
      <c r="E1252" s="9">
        <v>0</v>
      </c>
      <c r="F1252" s="9">
        <v>0</v>
      </c>
      <c r="G1252" s="9">
        <v>0</v>
      </c>
      <c r="H1252" s="9">
        <v>0</v>
      </c>
      <c r="I1252" s="9">
        <v>0</v>
      </c>
      <c r="J1252" s="4">
        <f t="shared" si="38"/>
        <v>0</v>
      </c>
    </row>
    <row r="1253" spans="1:10" ht="25.5" customHeight="1">
      <c r="A1253" s="53"/>
      <c r="B1253" s="53"/>
      <c r="C1253" s="54"/>
      <c r="D1253" s="7" t="s">
        <v>192</v>
      </c>
      <c r="E1253" s="9">
        <v>0</v>
      </c>
      <c r="F1253" s="9">
        <v>0</v>
      </c>
      <c r="G1253" s="9">
        <v>0</v>
      </c>
      <c r="H1253" s="9">
        <v>0</v>
      </c>
      <c r="I1253" s="9">
        <v>0</v>
      </c>
      <c r="J1253" s="4">
        <f t="shared" si="38"/>
        <v>0</v>
      </c>
    </row>
    <row r="1254" spans="1:10" ht="30" customHeight="1">
      <c r="A1254" s="58" t="s">
        <v>413</v>
      </c>
      <c r="B1254" s="80"/>
      <c r="C1254" s="80"/>
      <c r="D1254" s="81"/>
      <c r="E1254" s="8">
        <f>SUM(E1204,E1209,E1214,E1219,E1224,E1229,E1234,E1239,E1244,E1249)</f>
        <v>27</v>
      </c>
      <c r="F1254" s="8">
        <f>SUM(F1204,F1209,F1214,F1219,F1224,F1229,F1234,F1239,F1244,F1249)</f>
        <v>25</v>
      </c>
      <c r="G1254" s="8">
        <f>SUM(G1204,G1209,G1214,G1219,G1224,G1229,G1234,G1239,G1244,G1249)</f>
        <v>26</v>
      </c>
      <c r="H1254" s="8">
        <f>SUM(H1204,H1209,H1214,H1219,H1224,H1229,H1234,H1239,H1244,H1249)</f>
        <v>27</v>
      </c>
      <c r="I1254" s="8">
        <f>SUM(I1204,I1209,I1214,I1219,I1224,I1229,I1234,I1239,I1244,I1249)</f>
        <v>37</v>
      </c>
      <c r="J1254" s="4">
        <f t="shared" si="38"/>
        <v>142</v>
      </c>
    </row>
    <row r="1255" spans="1:10" ht="30" customHeight="1">
      <c r="A1255" s="25"/>
      <c r="B1255" s="26"/>
      <c r="C1255" s="26"/>
      <c r="D1255" s="27" t="s">
        <v>189</v>
      </c>
      <c r="E1255" s="28">
        <f>E1205+E1210+E1215+E1220+E1225+E1230+E1235+E1240+E1245+E1250</f>
        <v>0</v>
      </c>
      <c r="F1255" s="28">
        <f>F1205+F1210+F1215+F1220+F1225+F1230+F1235+F1240+F1245+F1250</f>
        <v>0</v>
      </c>
      <c r="G1255" s="28">
        <f>G1205+G1210+G1215+G1220+G1225+G1230+G1235+G1240+G1245+G1250</f>
        <v>0</v>
      </c>
      <c r="H1255" s="28">
        <f>H1205+H1210+H1215+H1220+H1225+H1230+H1235+H1240+H1245+H1250</f>
        <v>0</v>
      </c>
      <c r="I1255" s="28">
        <f>I1205+I1210+I1215+I1220+I1225+I1230+I1235+I1240+I1245+I1250</f>
        <v>0</v>
      </c>
      <c r="J1255" s="4">
        <f t="shared" si="38"/>
        <v>0</v>
      </c>
    </row>
    <row r="1256" spans="1:10" ht="30" customHeight="1">
      <c r="A1256" s="29"/>
      <c r="B1256" s="30"/>
      <c r="C1256" s="30"/>
      <c r="D1256" s="31" t="s">
        <v>190</v>
      </c>
      <c r="E1256" s="28">
        <f aca="true" t="shared" si="39" ref="E1256:J1258">E1206+E1211+E1216+E1221+E1226+E1231+E1236+E1241+E1246+E1251</f>
        <v>23</v>
      </c>
      <c r="F1256" s="28">
        <f t="shared" si="39"/>
        <v>21</v>
      </c>
      <c r="G1256" s="28">
        <f t="shared" si="39"/>
        <v>21</v>
      </c>
      <c r="H1256" s="28">
        <f t="shared" si="39"/>
        <v>22</v>
      </c>
      <c r="I1256" s="28">
        <f t="shared" si="39"/>
        <v>32</v>
      </c>
      <c r="J1256" s="4">
        <f t="shared" si="38"/>
        <v>119</v>
      </c>
    </row>
    <row r="1257" spans="1:10" ht="30" customHeight="1">
      <c r="A1257" s="29"/>
      <c r="B1257" s="30"/>
      <c r="C1257" s="30"/>
      <c r="D1257" s="31" t="s">
        <v>191</v>
      </c>
      <c r="E1257" s="28">
        <f t="shared" si="39"/>
        <v>3</v>
      </c>
      <c r="F1257" s="28">
        <f t="shared" si="39"/>
        <v>3</v>
      </c>
      <c r="G1257" s="28">
        <f t="shared" si="39"/>
        <v>4</v>
      </c>
      <c r="H1257" s="28">
        <f t="shared" si="39"/>
        <v>4</v>
      </c>
      <c r="I1257" s="28">
        <f t="shared" si="39"/>
        <v>4</v>
      </c>
      <c r="J1257" s="4">
        <f t="shared" si="38"/>
        <v>18</v>
      </c>
    </row>
    <row r="1258" spans="1:10" ht="30" customHeight="1">
      <c r="A1258" s="29"/>
      <c r="B1258" s="30"/>
      <c r="C1258" s="30"/>
      <c r="D1258" s="31" t="s">
        <v>192</v>
      </c>
      <c r="E1258" s="28">
        <f t="shared" si="39"/>
        <v>1</v>
      </c>
      <c r="F1258" s="28">
        <f t="shared" si="39"/>
        <v>1</v>
      </c>
      <c r="G1258" s="28">
        <f t="shared" si="39"/>
        <v>1</v>
      </c>
      <c r="H1258" s="28">
        <f t="shared" si="39"/>
        <v>1</v>
      </c>
      <c r="I1258" s="28">
        <f t="shared" si="39"/>
        <v>1</v>
      </c>
      <c r="J1258" s="4">
        <f t="shared" si="38"/>
        <v>5</v>
      </c>
    </row>
    <row r="1259" spans="1:10" ht="30" customHeight="1">
      <c r="A1259" s="32" t="s">
        <v>354</v>
      </c>
      <c r="B1259" s="33"/>
      <c r="C1259" s="33"/>
      <c r="D1259" s="33"/>
      <c r="E1259" s="33"/>
      <c r="F1259" s="33"/>
      <c r="G1259" s="33"/>
      <c r="H1259" s="33"/>
      <c r="I1259" s="33"/>
      <c r="J1259" s="4"/>
    </row>
    <row r="1260" spans="1:10" ht="30" customHeight="1">
      <c r="A1260" s="76">
        <v>1</v>
      </c>
      <c r="B1260" s="51" t="s">
        <v>176</v>
      </c>
      <c r="C1260" s="54" t="s">
        <v>117</v>
      </c>
      <c r="D1260" s="7" t="s">
        <v>188</v>
      </c>
      <c r="E1260" s="8">
        <f>SUM(E1261:E1264)</f>
        <v>7</v>
      </c>
      <c r="F1260" s="8">
        <f>SUM(F1261:F1264)</f>
        <v>8</v>
      </c>
      <c r="G1260" s="8">
        <f>SUM(G1261:G1264)</f>
        <v>10</v>
      </c>
      <c r="H1260" s="8">
        <f>SUM(H1261:H1264)</f>
        <v>10</v>
      </c>
      <c r="I1260" s="8">
        <f>SUM(I1261:I1264)</f>
        <v>11</v>
      </c>
      <c r="J1260" s="4">
        <f t="shared" si="38"/>
        <v>46</v>
      </c>
    </row>
    <row r="1261" spans="1:10" ht="30" customHeight="1">
      <c r="A1261" s="52"/>
      <c r="B1261" s="52"/>
      <c r="C1261" s="54"/>
      <c r="D1261" s="7" t="s">
        <v>189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4">
        <f t="shared" si="38"/>
        <v>0</v>
      </c>
    </row>
    <row r="1262" spans="1:10" ht="30" customHeight="1">
      <c r="A1262" s="52"/>
      <c r="B1262" s="52"/>
      <c r="C1262" s="54"/>
      <c r="D1262" s="7" t="s">
        <v>190</v>
      </c>
      <c r="E1262" s="9">
        <v>5</v>
      </c>
      <c r="F1262" s="9">
        <v>6</v>
      </c>
      <c r="G1262" s="9">
        <v>7</v>
      </c>
      <c r="H1262" s="9">
        <v>7</v>
      </c>
      <c r="I1262" s="9">
        <v>8</v>
      </c>
      <c r="J1262" s="4">
        <f t="shared" si="38"/>
        <v>33</v>
      </c>
    </row>
    <row r="1263" spans="1:10" ht="30" customHeight="1">
      <c r="A1263" s="52"/>
      <c r="B1263" s="52"/>
      <c r="C1263" s="54"/>
      <c r="D1263" s="7" t="s">
        <v>191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4">
        <f t="shared" si="38"/>
        <v>0</v>
      </c>
    </row>
    <row r="1264" spans="1:10" ht="30" customHeight="1">
      <c r="A1264" s="53"/>
      <c r="B1264" s="53"/>
      <c r="C1264" s="54"/>
      <c r="D1264" s="7" t="s">
        <v>192</v>
      </c>
      <c r="E1264" s="9">
        <v>2</v>
      </c>
      <c r="F1264" s="9">
        <v>2</v>
      </c>
      <c r="G1264" s="9">
        <v>3</v>
      </c>
      <c r="H1264" s="9">
        <v>3</v>
      </c>
      <c r="I1264" s="9">
        <v>3</v>
      </c>
      <c r="J1264" s="4">
        <f t="shared" si="38"/>
        <v>13</v>
      </c>
    </row>
    <row r="1265" spans="1:10" ht="30" customHeight="1">
      <c r="A1265" s="76">
        <v>2</v>
      </c>
      <c r="B1265" s="51" t="s">
        <v>177</v>
      </c>
      <c r="C1265" s="54" t="s">
        <v>351</v>
      </c>
      <c r="D1265" s="7" t="s">
        <v>188</v>
      </c>
      <c r="E1265" s="8">
        <f>SUM(E1266:E1269)</f>
        <v>2</v>
      </c>
      <c r="F1265" s="8">
        <f>SUM(F1266:F1269)</f>
        <v>2</v>
      </c>
      <c r="G1265" s="8">
        <f>SUM(G1266:G1269)</f>
        <v>2</v>
      </c>
      <c r="H1265" s="8">
        <f>SUM(H1266:H1269)</f>
        <v>2</v>
      </c>
      <c r="I1265" s="8">
        <f>SUM(I1266:I1269)</f>
        <v>2</v>
      </c>
      <c r="J1265" s="4">
        <f t="shared" si="38"/>
        <v>10</v>
      </c>
    </row>
    <row r="1266" spans="1:10" ht="30" customHeight="1">
      <c r="A1266" s="52"/>
      <c r="B1266" s="52"/>
      <c r="C1266" s="54"/>
      <c r="D1266" s="7" t="s">
        <v>189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4">
        <f t="shared" si="38"/>
        <v>0</v>
      </c>
    </row>
    <row r="1267" spans="1:10" ht="30" customHeight="1">
      <c r="A1267" s="52"/>
      <c r="B1267" s="52"/>
      <c r="C1267" s="54"/>
      <c r="D1267" s="7" t="s">
        <v>190</v>
      </c>
      <c r="E1267" s="9">
        <v>2</v>
      </c>
      <c r="F1267" s="9">
        <v>2</v>
      </c>
      <c r="G1267" s="9">
        <v>2</v>
      </c>
      <c r="H1267" s="9">
        <v>2</v>
      </c>
      <c r="I1267" s="9">
        <v>2</v>
      </c>
      <c r="J1267" s="4">
        <f t="shared" si="38"/>
        <v>10</v>
      </c>
    </row>
    <row r="1268" spans="1:10" ht="30" customHeight="1">
      <c r="A1268" s="52"/>
      <c r="B1268" s="52"/>
      <c r="C1268" s="54"/>
      <c r="D1268" s="7" t="s">
        <v>191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4">
        <f t="shared" si="38"/>
        <v>0</v>
      </c>
    </row>
    <row r="1269" spans="1:10" ht="27.75" customHeight="1">
      <c r="A1269" s="53"/>
      <c r="B1269" s="53"/>
      <c r="C1269" s="54"/>
      <c r="D1269" s="7" t="s">
        <v>192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4">
        <f t="shared" si="38"/>
        <v>0</v>
      </c>
    </row>
    <row r="1270" spans="1:10" ht="27.75" customHeight="1">
      <c r="A1270" s="76">
        <v>3</v>
      </c>
      <c r="B1270" s="51" t="s">
        <v>178</v>
      </c>
      <c r="C1270" s="54" t="s">
        <v>118</v>
      </c>
      <c r="D1270" s="7" t="s">
        <v>188</v>
      </c>
      <c r="E1270" s="8">
        <f>SUM(E1271:E1274)</f>
        <v>4</v>
      </c>
      <c r="F1270" s="8">
        <f>SUM(F1271:F1274)</f>
        <v>5</v>
      </c>
      <c r="G1270" s="8">
        <f>SUM(G1271:G1274)</f>
        <v>6</v>
      </c>
      <c r="H1270" s="8">
        <f>SUM(H1271:H1274)</f>
        <v>6</v>
      </c>
      <c r="I1270" s="8">
        <f>SUM(I1271:I1274)</f>
        <v>6</v>
      </c>
      <c r="J1270" s="4">
        <f aca="true" t="shared" si="40" ref="J1270:J1333">SUM(E1270:I1270)</f>
        <v>27</v>
      </c>
    </row>
    <row r="1271" spans="1:10" ht="27.75" customHeight="1">
      <c r="A1271" s="52"/>
      <c r="B1271" s="52"/>
      <c r="C1271" s="54"/>
      <c r="D1271" s="7" t="s">
        <v>189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4">
        <f t="shared" si="40"/>
        <v>0</v>
      </c>
    </row>
    <row r="1272" spans="1:10" ht="27.75" customHeight="1">
      <c r="A1272" s="52"/>
      <c r="B1272" s="52"/>
      <c r="C1272" s="54"/>
      <c r="D1272" s="7" t="s">
        <v>190</v>
      </c>
      <c r="E1272" s="9">
        <v>3</v>
      </c>
      <c r="F1272" s="9">
        <v>3</v>
      </c>
      <c r="G1272" s="9">
        <v>4</v>
      </c>
      <c r="H1272" s="9">
        <v>4</v>
      </c>
      <c r="I1272" s="9">
        <v>4</v>
      </c>
      <c r="J1272" s="4">
        <f t="shared" si="40"/>
        <v>18</v>
      </c>
    </row>
    <row r="1273" spans="1:10" ht="27.75" customHeight="1">
      <c r="A1273" s="52"/>
      <c r="B1273" s="52"/>
      <c r="C1273" s="54"/>
      <c r="D1273" s="7" t="s">
        <v>191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4">
        <f t="shared" si="40"/>
        <v>0</v>
      </c>
    </row>
    <row r="1274" spans="1:10" ht="27.75" customHeight="1">
      <c r="A1274" s="53"/>
      <c r="B1274" s="53"/>
      <c r="C1274" s="54"/>
      <c r="D1274" s="7" t="s">
        <v>192</v>
      </c>
      <c r="E1274" s="9">
        <v>1</v>
      </c>
      <c r="F1274" s="9">
        <v>2</v>
      </c>
      <c r="G1274" s="9">
        <v>2</v>
      </c>
      <c r="H1274" s="9">
        <v>2</v>
      </c>
      <c r="I1274" s="9">
        <v>2</v>
      </c>
      <c r="J1274" s="4">
        <f t="shared" si="40"/>
        <v>9</v>
      </c>
    </row>
    <row r="1275" spans="1:10" ht="27.75" customHeight="1">
      <c r="A1275" s="76">
        <v>4</v>
      </c>
      <c r="B1275" s="51" t="s">
        <v>300</v>
      </c>
      <c r="C1275" s="54" t="s">
        <v>119</v>
      </c>
      <c r="D1275" s="7" t="s">
        <v>188</v>
      </c>
      <c r="E1275" s="8">
        <f>SUM(E1276:E1279)</f>
        <v>12</v>
      </c>
      <c r="F1275" s="8">
        <f>SUM(F1276:F1279)</f>
        <v>12</v>
      </c>
      <c r="G1275" s="8">
        <f>SUM(G1276:G1279)</f>
        <v>12</v>
      </c>
      <c r="H1275" s="8">
        <f>SUM(H1276:H1279)</f>
        <v>12</v>
      </c>
      <c r="I1275" s="8">
        <f>SUM(I1276:I1279)</f>
        <v>12</v>
      </c>
      <c r="J1275" s="4">
        <f t="shared" si="40"/>
        <v>60</v>
      </c>
    </row>
    <row r="1276" spans="1:10" ht="27.75" customHeight="1">
      <c r="A1276" s="52"/>
      <c r="B1276" s="52"/>
      <c r="C1276" s="54"/>
      <c r="D1276" s="7" t="s">
        <v>189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4">
        <f t="shared" si="40"/>
        <v>0</v>
      </c>
    </row>
    <row r="1277" spans="1:10" ht="27.75" customHeight="1">
      <c r="A1277" s="52"/>
      <c r="B1277" s="52"/>
      <c r="C1277" s="54"/>
      <c r="D1277" s="7" t="s">
        <v>190</v>
      </c>
      <c r="E1277" s="9">
        <v>10</v>
      </c>
      <c r="F1277" s="9">
        <v>10</v>
      </c>
      <c r="G1277" s="9">
        <v>10</v>
      </c>
      <c r="H1277" s="9">
        <v>10</v>
      </c>
      <c r="I1277" s="9">
        <v>10</v>
      </c>
      <c r="J1277" s="4">
        <f t="shared" si="40"/>
        <v>50</v>
      </c>
    </row>
    <row r="1278" spans="1:10" ht="27.75" customHeight="1">
      <c r="A1278" s="52"/>
      <c r="B1278" s="52"/>
      <c r="C1278" s="54"/>
      <c r="D1278" s="7" t="s">
        <v>191</v>
      </c>
      <c r="E1278" s="9">
        <v>2</v>
      </c>
      <c r="F1278" s="9">
        <v>2</v>
      </c>
      <c r="G1278" s="9">
        <v>2</v>
      </c>
      <c r="H1278" s="9">
        <v>2</v>
      </c>
      <c r="I1278" s="9">
        <v>2</v>
      </c>
      <c r="J1278" s="4">
        <f t="shared" si="40"/>
        <v>10</v>
      </c>
    </row>
    <row r="1279" spans="1:10" ht="27.75" customHeight="1">
      <c r="A1279" s="53"/>
      <c r="B1279" s="53"/>
      <c r="C1279" s="54"/>
      <c r="D1279" s="7" t="s">
        <v>192</v>
      </c>
      <c r="E1279" s="9">
        <v>0</v>
      </c>
      <c r="F1279" s="9">
        <v>0</v>
      </c>
      <c r="G1279" s="9">
        <v>0</v>
      </c>
      <c r="H1279" s="9">
        <v>0</v>
      </c>
      <c r="I1279" s="9">
        <v>0</v>
      </c>
      <c r="J1279" s="4">
        <f t="shared" si="40"/>
        <v>0</v>
      </c>
    </row>
    <row r="1280" spans="1:10" ht="27.75" customHeight="1">
      <c r="A1280" s="76">
        <v>5</v>
      </c>
      <c r="B1280" s="51" t="s">
        <v>301</v>
      </c>
      <c r="C1280" s="54" t="s">
        <v>171</v>
      </c>
      <c r="D1280" s="7" t="s">
        <v>188</v>
      </c>
      <c r="E1280" s="8">
        <f>SUM(E1281:E1284)</f>
        <v>0</v>
      </c>
      <c r="F1280" s="8">
        <f>SUM(F1281:F1284)</f>
        <v>0</v>
      </c>
      <c r="G1280" s="8">
        <f>SUM(G1281:G1284)</f>
        <v>0</v>
      </c>
      <c r="H1280" s="8">
        <f>SUM(H1281:H1284)</f>
        <v>0</v>
      </c>
      <c r="I1280" s="8">
        <f>SUM(I1281:I1284)</f>
        <v>0</v>
      </c>
      <c r="J1280" s="4">
        <f t="shared" si="40"/>
        <v>0</v>
      </c>
    </row>
    <row r="1281" spans="1:10" ht="27.75" customHeight="1">
      <c r="A1281" s="52"/>
      <c r="B1281" s="52"/>
      <c r="C1281" s="54"/>
      <c r="D1281" s="7" t="s">
        <v>189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4">
        <f t="shared" si="40"/>
        <v>0</v>
      </c>
    </row>
    <row r="1282" spans="1:10" ht="27.75" customHeight="1">
      <c r="A1282" s="52"/>
      <c r="B1282" s="52"/>
      <c r="C1282" s="54"/>
      <c r="D1282" s="7" t="s">
        <v>190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4">
        <f t="shared" si="40"/>
        <v>0</v>
      </c>
    </row>
    <row r="1283" spans="1:10" ht="27.75" customHeight="1">
      <c r="A1283" s="52"/>
      <c r="B1283" s="52"/>
      <c r="C1283" s="54"/>
      <c r="D1283" s="7" t="s">
        <v>191</v>
      </c>
      <c r="E1283" s="9">
        <v>0</v>
      </c>
      <c r="F1283" s="9">
        <v>0</v>
      </c>
      <c r="G1283" s="9">
        <v>0</v>
      </c>
      <c r="H1283" s="9">
        <v>0</v>
      </c>
      <c r="I1283" s="9">
        <v>0</v>
      </c>
      <c r="J1283" s="4">
        <f t="shared" si="40"/>
        <v>0</v>
      </c>
    </row>
    <row r="1284" spans="1:10" ht="27.75" customHeight="1">
      <c r="A1284" s="53"/>
      <c r="B1284" s="53"/>
      <c r="C1284" s="54"/>
      <c r="D1284" s="7" t="s">
        <v>192</v>
      </c>
      <c r="E1284" s="9">
        <v>0</v>
      </c>
      <c r="F1284" s="9">
        <v>0</v>
      </c>
      <c r="G1284" s="9">
        <v>0</v>
      </c>
      <c r="H1284" s="9">
        <v>0</v>
      </c>
      <c r="I1284" s="9">
        <v>0</v>
      </c>
      <c r="J1284" s="4">
        <f t="shared" si="40"/>
        <v>0</v>
      </c>
    </row>
    <row r="1285" spans="1:10" ht="27.75" customHeight="1">
      <c r="A1285" s="76">
        <v>6</v>
      </c>
      <c r="B1285" s="51" t="s">
        <v>44</v>
      </c>
      <c r="C1285" s="54" t="s">
        <v>120</v>
      </c>
      <c r="D1285" s="7" t="s">
        <v>188</v>
      </c>
      <c r="E1285" s="8">
        <f>SUM(E1286:E1289)</f>
        <v>1133.2</v>
      </c>
      <c r="F1285" s="8">
        <f>SUM(F1286:F1289)</f>
        <v>1234</v>
      </c>
      <c r="G1285" s="8">
        <f>SUM(G1286:G1289)</f>
        <v>1343.9</v>
      </c>
      <c r="H1285" s="8">
        <f>SUM(H1286:H1289)</f>
        <v>1463.5</v>
      </c>
      <c r="I1285" s="8">
        <f>SUM(I1286:I1289)</f>
        <v>1593.7</v>
      </c>
      <c r="J1285" s="4">
        <f t="shared" si="40"/>
        <v>6768.3</v>
      </c>
    </row>
    <row r="1286" spans="1:10" ht="27.75" customHeight="1">
      <c r="A1286" s="52"/>
      <c r="B1286" s="52"/>
      <c r="C1286" s="54"/>
      <c r="D1286" s="7" t="s">
        <v>189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4">
        <f t="shared" si="40"/>
        <v>0</v>
      </c>
    </row>
    <row r="1287" spans="1:10" ht="27.75" customHeight="1">
      <c r="A1287" s="52"/>
      <c r="B1287" s="52"/>
      <c r="C1287" s="54"/>
      <c r="D1287" s="7" t="s">
        <v>190</v>
      </c>
      <c r="E1287" s="9">
        <v>1133.2</v>
      </c>
      <c r="F1287" s="9">
        <v>1234</v>
      </c>
      <c r="G1287" s="9">
        <v>1343.9</v>
      </c>
      <c r="H1287" s="9">
        <v>1463.5</v>
      </c>
      <c r="I1287" s="9">
        <v>1593.7</v>
      </c>
      <c r="J1287" s="4">
        <f t="shared" si="40"/>
        <v>6768.3</v>
      </c>
    </row>
    <row r="1288" spans="1:10" ht="27.75" customHeight="1">
      <c r="A1288" s="52"/>
      <c r="B1288" s="52"/>
      <c r="C1288" s="54"/>
      <c r="D1288" s="7" t="s">
        <v>191</v>
      </c>
      <c r="E1288" s="9">
        <v>0</v>
      </c>
      <c r="F1288" s="9">
        <v>0</v>
      </c>
      <c r="G1288" s="9">
        <v>0</v>
      </c>
      <c r="H1288" s="9">
        <v>0</v>
      </c>
      <c r="I1288" s="9">
        <v>0</v>
      </c>
      <c r="J1288" s="4">
        <f t="shared" si="40"/>
        <v>0</v>
      </c>
    </row>
    <row r="1289" spans="1:10" ht="27.75" customHeight="1">
      <c r="A1289" s="53"/>
      <c r="B1289" s="53"/>
      <c r="C1289" s="54"/>
      <c r="D1289" s="7" t="s">
        <v>192</v>
      </c>
      <c r="E1289" s="9">
        <v>0</v>
      </c>
      <c r="F1289" s="9">
        <v>0</v>
      </c>
      <c r="G1289" s="9">
        <v>0</v>
      </c>
      <c r="H1289" s="9">
        <v>0</v>
      </c>
      <c r="I1289" s="9">
        <v>0</v>
      </c>
      <c r="J1289" s="4">
        <f t="shared" si="40"/>
        <v>0</v>
      </c>
    </row>
    <row r="1290" spans="1:10" ht="27.75" customHeight="1">
      <c r="A1290" s="76">
        <v>7</v>
      </c>
      <c r="B1290" s="51" t="s">
        <v>302</v>
      </c>
      <c r="C1290" s="54" t="s">
        <v>121</v>
      </c>
      <c r="D1290" s="7" t="s">
        <v>188</v>
      </c>
      <c r="E1290" s="8">
        <f>SUM(E1291:E1294)</f>
        <v>10</v>
      </c>
      <c r="F1290" s="8">
        <f>SUM(F1291:F1294)</f>
        <v>10</v>
      </c>
      <c r="G1290" s="8">
        <f>SUM(G1291:G1294)</f>
        <v>10</v>
      </c>
      <c r="H1290" s="8">
        <f>SUM(H1291:H1294)</f>
        <v>10</v>
      </c>
      <c r="I1290" s="8">
        <f>SUM(I1291:I1294)</f>
        <v>10</v>
      </c>
      <c r="J1290" s="4">
        <f t="shared" si="40"/>
        <v>50</v>
      </c>
    </row>
    <row r="1291" spans="1:10" ht="27.75" customHeight="1">
      <c r="A1291" s="52"/>
      <c r="B1291" s="52"/>
      <c r="C1291" s="54"/>
      <c r="D1291" s="7" t="s">
        <v>189</v>
      </c>
      <c r="E1291" s="9">
        <v>0</v>
      </c>
      <c r="F1291" s="9">
        <v>0</v>
      </c>
      <c r="G1291" s="9">
        <v>0</v>
      </c>
      <c r="H1291" s="9">
        <v>0</v>
      </c>
      <c r="I1291" s="9">
        <v>0</v>
      </c>
      <c r="J1291" s="4">
        <f t="shared" si="40"/>
        <v>0</v>
      </c>
    </row>
    <row r="1292" spans="1:10" ht="27.75" customHeight="1">
      <c r="A1292" s="52"/>
      <c r="B1292" s="52"/>
      <c r="C1292" s="54"/>
      <c r="D1292" s="7" t="s">
        <v>190</v>
      </c>
      <c r="E1292" s="9">
        <v>10</v>
      </c>
      <c r="F1292" s="9">
        <v>10</v>
      </c>
      <c r="G1292" s="9">
        <v>10</v>
      </c>
      <c r="H1292" s="9">
        <v>10</v>
      </c>
      <c r="I1292" s="9">
        <v>10</v>
      </c>
      <c r="J1292" s="4">
        <f t="shared" si="40"/>
        <v>50</v>
      </c>
    </row>
    <row r="1293" spans="1:10" ht="27.75" customHeight="1">
      <c r="A1293" s="52"/>
      <c r="B1293" s="52"/>
      <c r="C1293" s="54"/>
      <c r="D1293" s="7" t="s">
        <v>191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4">
        <f t="shared" si="40"/>
        <v>0</v>
      </c>
    </row>
    <row r="1294" spans="1:10" ht="27.75" customHeight="1">
      <c r="A1294" s="53"/>
      <c r="B1294" s="53"/>
      <c r="C1294" s="54"/>
      <c r="D1294" s="7" t="s">
        <v>192</v>
      </c>
      <c r="E1294" s="9">
        <v>0</v>
      </c>
      <c r="F1294" s="9">
        <v>0</v>
      </c>
      <c r="G1294" s="9">
        <v>0</v>
      </c>
      <c r="H1294" s="9">
        <v>0</v>
      </c>
      <c r="I1294" s="9">
        <v>0</v>
      </c>
      <c r="J1294" s="4">
        <f t="shared" si="40"/>
        <v>0</v>
      </c>
    </row>
    <row r="1295" spans="1:10" ht="27.75" customHeight="1">
      <c r="A1295" s="76">
        <v>8</v>
      </c>
      <c r="B1295" s="51" t="s">
        <v>303</v>
      </c>
      <c r="C1295" s="54" t="s">
        <v>122</v>
      </c>
      <c r="D1295" s="7" t="s">
        <v>188</v>
      </c>
      <c r="E1295" s="8">
        <f>SUM(E1296:E1299)</f>
        <v>4</v>
      </c>
      <c r="F1295" s="8">
        <f>SUM(F1296:F1299)</f>
        <v>4</v>
      </c>
      <c r="G1295" s="8">
        <f>SUM(G1296:G1299)</f>
        <v>4</v>
      </c>
      <c r="H1295" s="8">
        <f>SUM(H1296:H1299)</f>
        <v>4</v>
      </c>
      <c r="I1295" s="8">
        <f>SUM(I1296:I1299)</f>
        <v>4</v>
      </c>
      <c r="J1295" s="4">
        <f t="shared" si="40"/>
        <v>20</v>
      </c>
    </row>
    <row r="1296" spans="1:10" ht="27.75" customHeight="1">
      <c r="A1296" s="52"/>
      <c r="B1296" s="52"/>
      <c r="C1296" s="54"/>
      <c r="D1296" s="7" t="s">
        <v>189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4">
        <f t="shared" si="40"/>
        <v>0</v>
      </c>
    </row>
    <row r="1297" spans="1:10" ht="27.75" customHeight="1">
      <c r="A1297" s="52"/>
      <c r="B1297" s="52"/>
      <c r="C1297" s="54"/>
      <c r="D1297" s="7" t="s">
        <v>190</v>
      </c>
      <c r="E1297" s="9">
        <v>4</v>
      </c>
      <c r="F1297" s="9">
        <v>4</v>
      </c>
      <c r="G1297" s="9">
        <v>4</v>
      </c>
      <c r="H1297" s="9">
        <v>4</v>
      </c>
      <c r="I1297" s="9">
        <v>4</v>
      </c>
      <c r="J1297" s="4">
        <f t="shared" si="40"/>
        <v>20</v>
      </c>
    </row>
    <row r="1298" spans="1:10" ht="27.75" customHeight="1">
      <c r="A1298" s="52"/>
      <c r="B1298" s="52"/>
      <c r="C1298" s="54"/>
      <c r="D1298" s="7" t="s">
        <v>191</v>
      </c>
      <c r="E1298" s="9">
        <v>0</v>
      </c>
      <c r="F1298" s="9">
        <v>0</v>
      </c>
      <c r="G1298" s="9">
        <v>0</v>
      </c>
      <c r="H1298" s="9">
        <v>0</v>
      </c>
      <c r="I1298" s="9">
        <v>0</v>
      </c>
      <c r="J1298" s="4">
        <f t="shared" si="40"/>
        <v>0</v>
      </c>
    </row>
    <row r="1299" spans="1:10" ht="27.75" customHeight="1">
      <c r="A1299" s="53"/>
      <c r="B1299" s="53"/>
      <c r="C1299" s="54"/>
      <c r="D1299" s="7" t="s">
        <v>192</v>
      </c>
      <c r="E1299" s="9">
        <v>0</v>
      </c>
      <c r="F1299" s="9">
        <v>0</v>
      </c>
      <c r="G1299" s="9">
        <v>0</v>
      </c>
      <c r="H1299" s="9">
        <v>0</v>
      </c>
      <c r="I1299" s="9">
        <v>0</v>
      </c>
      <c r="J1299" s="4">
        <f t="shared" si="40"/>
        <v>0</v>
      </c>
    </row>
    <row r="1300" spans="1:10" ht="27.75" customHeight="1">
      <c r="A1300" s="58" t="s">
        <v>413</v>
      </c>
      <c r="B1300" s="80"/>
      <c r="C1300" s="80"/>
      <c r="D1300" s="81"/>
      <c r="E1300" s="8">
        <f>SUM(E1260,E1265,E1270,E1275,E1280,E1285,E1290,E1295)</f>
        <v>1172.2</v>
      </c>
      <c r="F1300" s="8">
        <f>SUM(F1260,F1265,F1270,F1275,F1280,F1285,F1290,F1295)</f>
        <v>1275</v>
      </c>
      <c r="G1300" s="8">
        <f>SUM(G1260,G1265,G1270,G1275,G1280,G1285,G1290,G1295)</f>
        <v>1387.9</v>
      </c>
      <c r="H1300" s="8">
        <f>SUM(H1260,H1265,H1270,H1275,H1280,H1285,H1290,H1295)</f>
        <v>1507.5</v>
      </c>
      <c r="I1300" s="8">
        <f>SUM(I1260,I1265,I1270,I1275,I1280,I1285,I1290,I1295)</f>
        <v>1638.7</v>
      </c>
      <c r="J1300" s="4">
        <f t="shared" si="40"/>
        <v>6981.3</v>
      </c>
    </row>
    <row r="1301" spans="1:10" ht="34.5" customHeight="1">
      <c r="A1301" s="25"/>
      <c r="B1301" s="26"/>
      <c r="C1301" s="26"/>
      <c r="D1301" s="27" t="s">
        <v>189</v>
      </c>
      <c r="E1301" s="28">
        <f>E1261+E1266+E1271++E1276+E1281+E1291+E1296+E1286</f>
        <v>0</v>
      </c>
      <c r="F1301" s="28">
        <f>F1261+F1266+F1271++F1276+F1281+F1291+F1296+F1286</f>
        <v>0</v>
      </c>
      <c r="G1301" s="28">
        <f>G1261+G1266+G1271++G1276+G1281+G1291+G1296+G1286</f>
        <v>0</v>
      </c>
      <c r="H1301" s="28">
        <f>H1261+H1266+H1271++H1276+H1281+H1291+H1296+H1286</f>
        <v>0</v>
      </c>
      <c r="I1301" s="28">
        <f>I1261+I1266+I1271++I1276+I1281+I1291+I1296+I1286</f>
        <v>0</v>
      </c>
      <c r="J1301" s="4">
        <f t="shared" si="40"/>
        <v>0</v>
      </c>
    </row>
    <row r="1302" spans="1:10" ht="34.5" customHeight="1">
      <c r="A1302" s="29"/>
      <c r="B1302" s="30"/>
      <c r="C1302" s="30"/>
      <c r="D1302" s="31" t="s">
        <v>190</v>
      </c>
      <c r="E1302" s="28">
        <f aca="true" t="shared" si="41" ref="E1302:J1304">E1262+E1267+E1272++E1277+E1282+E1292+E1297+E1287</f>
        <v>1167.2</v>
      </c>
      <c r="F1302" s="28">
        <f t="shared" si="41"/>
        <v>1269</v>
      </c>
      <c r="G1302" s="28">
        <f t="shared" si="41"/>
        <v>1380.9</v>
      </c>
      <c r="H1302" s="28">
        <f t="shared" si="41"/>
        <v>1500.5</v>
      </c>
      <c r="I1302" s="28">
        <f t="shared" si="41"/>
        <v>1631.7</v>
      </c>
      <c r="J1302" s="4">
        <f t="shared" si="40"/>
        <v>6949.3</v>
      </c>
    </row>
    <row r="1303" spans="1:10" ht="34.5" customHeight="1">
      <c r="A1303" s="29"/>
      <c r="B1303" s="30"/>
      <c r="C1303" s="30"/>
      <c r="D1303" s="31" t="s">
        <v>191</v>
      </c>
      <c r="E1303" s="28">
        <f t="shared" si="41"/>
        <v>2</v>
      </c>
      <c r="F1303" s="28">
        <f t="shared" si="41"/>
        <v>2</v>
      </c>
      <c r="G1303" s="28">
        <f t="shared" si="41"/>
        <v>2</v>
      </c>
      <c r="H1303" s="28">
        <f t="shared" si="41"/>
        <v>2</v>
      </c>
      <c r="I1303" s="28">
        <f t="shared" si="41"/>
        <v>2</v>
      </c>
      <c r="J1303" s="4">
        <f t="shared" si="40"/>
        <v>10</v>
      </c>
    </row>
    <row r="1304" spans="1:10" ht="34.5" customHeight="1">
      <c r="A1304" s="29"/>
      <c r="B1304" s="30"/>
      <c r="C1304" s="30"/>
      <c r="D1304" s="31" t="s">
        <v>192</v>
      </c>
      <c r="E1304" s="28">
        <f t="shared" si="41"/>
        <v>3</v>
      </c>
      <c r="F1304" s="28">
        <f t="shared" si="41"/>
        <v>4</v>
      </c>
      <c r="G1304" s="28">
        <f t="shared" si="41"/>
        <v>5</v>
      </c>
      <c r="H1304" s="28">
        <f t="shared" si="41"/>
        <v>5</v>
      </c>
      <c r="I1304" s="28">
        <f t="shared" si="41"/>
        <v>5</v>
      </c>
      <c r="J1304" s="4">
        <f t="shared" si="40"/>
        <v>22</v>
      </c>
    </row>
    <row r="1305" spans="1:10" ht="34.5" customHeight="1">
      <c r="A1305" s="32" t="s">
        <v>355</v>
      </c>
      <c r="B1305" s="33"/>
      <c r="C1305" s="33"/>
      <c r="D1305" s="33"/>
      <c r="E1305" s="33"/>
      <c r="F1305" s="33"/>
      <c r="G1305" s="33"/>
      <c r="H1305" s="33"/>
      <c r="I1305" s="33"/>
      <c r="J1305" s="4"/>
    </row>
    <row r="1306" spans="1:10" ht="27.75" customHeight="1">
      <c r="A1306" s="76">
        <v>1</v>
      </c>
      <c r="B1306" s="51" t="s">
        <v>307</v>
      </c>
      <c r="C1306" s="65" t="s">
        <v>356</v>
      </c>
      <c r="D1306" s="7" t="s">
        <v>188</v>
      </c>
      <c r="E1306" s="8">
        <f>SUM(E1307:E1310)</f>
        <v>0</v>
      </c>
      <c r="F1306" s="8">
        <f>SUM(F1307:F1310)</f>
        <v>0</v>
      </c>
      <c r="G1306" s="8">
        <f>SUM(G1307:G1310)</f>
        <v>0</v>
      </c>
      <c r="H1306" s="8">
        <f>SUM(H1307:H1310)</f>
        <v>0</v>
      </c>
      <c r="I1306" s="8">
        <f>SUM(I1307:I1310)</f>
        <v>0</v>
      </c>
      <c r="J1306" s="4">
        <f t="shared" si="40"/>
        <v>0</v>
      </c>
    </row>
    <row r="1307" spans="1:10" ht="27.75" customHeight="1">
      <c r="A1307" s="86"/>
      <c r="B1307" s="84"/>
      <c r="C1307" s="84"/>
      <c r="D1307" s="7" t="s">
        <v>189</v>
      </c>
      <c r="E1307" s="9">
        <v>0</v>
      </c>
      <c r="F1307" s="9">
        <v>0</v>
      </c>
      <c r="G1307" s="9">
        <v>0</v>
      </c>
      <c r="H1307" s="9">
        <v>0</v>
      </c>
      <c r="I1307" s="9">
        <v>0</v>
      </c>
      <c r="J1307" s="4">
        <f t="shared" si="40"/>
        <v>0</v>
      </c>
    </row>
    <row r="1308" spans="1:10" ht="27.75" customHeight="1">
      <c r="A1308" s="86"/>
      <c r="B1308" s="84"/>
      <c r="C1308" s="84"/>
      <c r="D1308" s="7" t="s">
        <v>190</v>
      </c>
      <c r="E1308" s="9">
        <v>0</v>
      </c>
      <c r="F1308" s="9">
        <v>0</v>
      </c>
      <c r="G1308" s="9">
        <v>0</v>
      </c>
      <c r="H1308" s="9">
        <v>0</v>
      </c>
      <c r="I1308" s="9">
        <v>0</v>
      </c>
      <c r="J1308" s="4">
        <f t="shared" si="40"/>
        <v>0</v>
      </c>
    </row>
    <row r="1309" spans="1:10" ht="27.75" customHeight="1">
      <c r="A1309" s="86"/>
      <c r="B1309" s="84"/>
      <c r="C1309" s="84"/>
      <c r="D1309" s="7" t="s">
        <v>191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4">
        <f t="shared" si="40"/>
        <v>0</v>
      </c>
    </row>
    <row r="1310" spans="1:10" ht="27.75" customHeight="1">
      <c r="A1310" s="87"/>
      <c r="B1310" s="85"/>
      <c r="C1310" s="85"/>
      <c r="D1310" s="7" t="s">
        <v>192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4">
        <f t="shared" si="40"/>
        <v>0</v>
      </c>
    </row>
    <row r="1311" spans="1:10" ht="27.75" customHeight="1">
      <c r="A1311" s="76">
        <v>2</v>
      </c>
      <c r="B1311" s="51" t="s">
        <v>358</v>
      </c>
      <c r="C1311" s="65" t="s">
        <v>357</v>
      </c>
      <c r="D1311" s="7" t="s">
        <v>188</v>
      </c>
      <c r="E1311" s="8">
        <f>SUM(E1312:E1315)</f>
        <v>0</v>
      </c>
      <c r="F1311" s="8">
        <f>SUM(F1312:F1315)</f>
        <v>0</v>
      </c>
      <c r="G1311" s="8">
        <f>SUM(G1312:G1315)</f>
        <v>0</v>
      </c>
      <c r="H1311" s="8">
        <f>SUM(H1312:H1315)</f>
        <v>0</v>
      </c>
      <c r="I1311" s="8">
        <f>SUM(I1312:I1315)</f>
        <v>0</v>
      </c>
      <c r="J1311" s="4">
        <f t="shared" si="40"/>
        <v>0</v>
      </c>
    </row>
    <row r="1312" spans="1:10" ht="27.75" customHeight="1">
      <c r="A1312" s="86"/>
      <c r="B1312" s="84"/>
      <c r="C1312" s="84"/>
      <c r="D1312" s="7" t="s">
        <v>189</v>
      </c>
      <c r="E1312" s="9">
        <v>0</v>
      </c>
      <c r="F1312" s="9">
        <v>0</v>
      </c>
      <c r="G1312" s="9">
        <v>0</v>
      </c>
      <c r="H1312" s="9">
        <v>0</v>
      </c>
      <c r="I1312" s="9">
        <v>0</v>
      </c>
      <c r="J1312" s="4">
        <f t="shared" si="40"/>
        <v>0</v>
      </c>
    </row>
    <row r="1313" spans="1:10" ht="27.75" customHeight="1">
      <c r="A1313" s="86"/>
      <c r="B1313" s="84"/>
      <c r="C1313" s="84"/>
      <c r="D1313" s="7" t="s">
        <v>190</v>
      </c>
      <c r="E1313" s="9">
        <v>0</v>
      </c>
      <c r="F1313" s="9">
        <v>0</v>
      </c>
      <c r="G1313" s="9">
        <v>0</v>
      </c>
      <c r="H1313" s="9">
        <v>0</v>
      </c>
      <c r="I1313" s="9">
        <v>0</v>
      </c>
      <c r="J1313" s="4">
        <f t="shared" si="40"/>
        <v>0</v>
      </c>
    </row>
    <row r="1314" spans="1:10" ht="27.75" customHeight="1">
      <c r="A1314" s="86"/>
      <c r="B1314" s="84"/>
      <c r="C1314" s="84"/>
      <c r="D1314" s="7" t="s">
        <v>191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4">
        <f t="shared" si="40"/>
        <v>0</v>
      </c>
    </row>
    <row r="1315" spans="1:10" ht="27.75" customHeight="1">
      <c r="A1315" s="87"/>
      <c r="B1315" s="85"/>
      <c r="C1315" s="85"/>
      <c r="D1315" s="7" t="s">
        <v>192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4">
        <f t="shared" si="40"/>
        <v>0</v>
      </c>
    </row>
    <row r="1316" spans="1:10" ht="30" customHeight="1">
      <c r="A1316" s="76">
        <v>3</v>
      </c>
      <c r="B1316" s="51" t="s">
        <v>308</v>
      </c>
      <c r="C1316" s="54" t="s">
        <v>172</v>
      </c>
      <c r="D1316" s="7" t="s">
        <v>188</v>
      </c>
      <c r="E1316" s="8">
        <f>SUM(E1317:E1320)</f>
        <v>0</v>
      </c>
      <c r="F1316" s="8">
        <f>SUM(F1317:F1320)</f>
        <v>0</v>
      </c>
      <c r="G1316" s="8">
        <f>SUM(G1317:G1320)</f>
        <v>0</v>
      </c>
      <c r="H1316" s="8">
        <f>SUM(H1317:H1320)</f>
        <v>0</v>
      </c>
      <c r="I1316" s="8">
        <f>SUM(I1317:I1320)</f>
        <v>0</v>
      </c>
      <c r="J1316" s="4">
        <f t="shared" si="40"/>
        <v>0</v>
      </c>
    </row>
    <row r="1317" spans="1:10" ht="30" customHeight="1">
      <c r="A1317" s="52"/>
      <c r="B1317" s="52"/>
      <c r="C1317" s="54"/>
      <c r="D1317" s="7" t="s">
        <v>189</v>
      </c>
      <c r="E1317" s="9">
        <v>0</v>
      </c>
      <c r="F1317" s="9">
        <v>0</v>
      </c>
      <c r="G1317" s="9">
        <v>0</v>
      </c>
      <c r="H1317" s="9">
        <v>0</v>
      </c>
      <c r="I1317" s="9">
        <v>0</v>
      </c>
      <c r="J1317" s="4">
        <f t="shared" si="40"/>
        <v>0</v>
      </c>
    </row>
    <row r="1318" spans="1:10" ht="30" customHeight="1">
      <c r="A1318" s="52"/>
      <c r="B1318" s="52"/>
      <c r="C1318" s="54"/>
      <c r="D1318" s="7" t="s">
        <v>190</v>
      </c>
      <c r="E1318" s="9">
        <v>0</v>
      </c>
      <c r="F1318" s="9">
        <v>0</v>
      </c>
      <c r="G1318" s="9">
        <v>0</v>
      </c>
      <c r="H1318" s="9">
        <v>0</v>
      </c>
      <c r="I1318" s="9">
        <v>0</v>
      </c>
      <c r="J1318" s="4">
        <f t="shared" si="40"/>
        <v>0</v>
      </c>
    </row>
    <row r="1319" spans="1:10" ht="30" customHeight="1">
      <c r="A1319" s="52"/>
      <c r="B1319" s="52"/>
      <c r="C1319" s="54"/>
      <c r="D1319" s="7" t="s">
        <v>191</v>
      </c>
      <c r="E1319" s="9">
        <v>0</v>
      </c>
      <c r="F1319" s="9">
        <v>0</v>
      </c>
      <c r="G1319" s="9">
        <v>0</v>
      </c>
      <c r="H1319" s="9">
        <v>0</v>
      </c>
      <c r="I1319" s="9">
        <v>0</v>
      </c>
      <c r="J1319" s="4">
        <f t="shared" si="40"/>
        <v>0</v>
      </c>
    </row>
    <row r="1320" spans="1:10" ht="30" customHeight="1">
      <c r="A1320" s="53"/>
      <c r="B1320" s="53"/>
      <c r="C1320" s="54"/>
      <c r="D1320" s="7" t="s">
        <v>192</v>
      </c>
      <c r="E1320" s="9">
        <v>0</v>
      </c>
      <c r="F1320" s="9">
        <v>0</v>
      </c>
      <c r="G1320" s="9">
        <v>0</v>
      </c>
      <c r="H1320" s="9">
        <v>0</v>
      </c>
      <c r="I1320" s="9">
        <v>0</v>
      </c>
      <c r="J1320" s="4">
        <f t="shared" si="40"/>
        <v>0</v>
      </c>
    </row>
    <row r="1321" spans="1:10" ht="30" customHeight="1">
      <c r="A1321" s="76">
        <v>4</v>
      </c>
      <c r="B1321" s="51" t="s">
        <v>123</v>
      </c>
      <c r="C1321" s="54" t="s">
        <v>357</v>
      </c>
      <c r="D1321" s="7" t="s">
        <v>188</v>
      </c>
      <c r="E1321" s="8">
        <f>SUM(E1322:E1325)</f>
        <v>0</v>
      </c>
      <c r="F1321" s="8">
        <f>SUM(F1322:F1325)</f>
        <v>0</v>
      </c>
      <c r="G1321" s="8">
        <f>SUM(G1322:G1325)</f>
        <v>0</v>
      </c>
      <c r="H1321" s="8">
        <f>SUM(H1322:H1325)</f>
        <v>0</v>
      </c>
      <c r="I1321" s="8">
        <f>SUM(I1322:I1325)</f>
        <v>0</v>
      </c>
      <c r="J1321" s="4">
        <f t="shared" si="40"/>
        <v>0</v>
      </c>
    </row>
    <row r="1322" spans="1:10" ht="30" customHeight="1">
      <c r="A1322" s="52"/>
      <c r="B1322" s="52"/>
      <c r="C1322" s="54"/>
      <c r="D1322" s="7" t="s">
        <v>189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4">
        <f t="shared" si="40"/>
        <v>0</v>
      </c>
    </row>
    <row r="1323" spans="1:10" ht="30" customHeight="1">
      <c r="A1323" s="52"/>
      <c r="B1323" s="52"/>
      <c r="C1323" s="54"/>
      <c r="D1323" s="7" t="s">
        <v>190</v>
      </c>
      <c r="E1323" s="9">
        <v>0</v>
      </c>
      <c r="F1323" s="9">
        <v>0</v>
      </c>
      <c r="G1323" s="9">
        <v>0</v>
      </c>
      <c r="H1323" s="9">
        <v>0</v>
      </c>
      <c r="I1323" s="9">
        <v>0</v>
      </c>
      <c r="J1323" s="4">
        <f t="shared" si="40"/>
        <v>0</v>
      </c>
    </row>
    <row r="1324" spans="1:10" ht="30" customHeight="1">
      <c r="A1324" s="52"/>
      <c r="B1324" s="52"/>
      <c r="C1324" s="54"/>
      <c r="D1324" s="7" t="s">
        <v>191</v>
      </c>
      <c r="E1324" s="9">
        <v>0</v>
      </c>
      <c r="F1324" s="9">
        <v>0</v>
      </c>
      <c r="G1324" s="9">
        <v>0</v>
      </c>
      <c r="H1324" s="9">
        <v>0</v>
      </c>
      <c r="I1324" s="9">
        <v>0</v>
      </c>
      <c r="J1324" s="4">
        <f t="shared" si="40"/>
        <v>0</v>
      </c>
    </row>
    <row r="1325" spans="1:10" ht="30" customHeight="1">
      <c r="A1325" s="53"/>
      <c r="B1325" s="53"/>
      <c r="C1325" s="54"/>
      <c r="D1325" s="7" t="s">
        <v>192</v>
      </c>
      <c r="E1325" s="9">
        <v>0</v>
      </c>
      <c r="F1325" s="9">
        <v>0</v>
      </c>
      <c r="G1325" s="9">
        <v>0</v>
      </c>
      <c r="H1325" s="9">
        <v>0</v>
      </c>
      <c r="I1325" s="9">
        <v>0</v>
      </c>
      <c r="J1325" s="4">
        <f t="shared" si="40"/>
        <v>0</v>
      </c>
    </row>
    <row r="1326" spans="1:10" ht="30" customHeight="1">
      <c r="A1326" s="76">
        <v>5</v>
      </c>
      <c r="B1326" s="51" t="s">
        <v>124</v>
      </c>
      <c r="C1326" s="54" t="s">
        <v>173</v>
      </c>
      <c r="D1326" s="7" t="s">
        <v>188</v>
      </c>
      <c r="E1326" s="8">
        <f>SUM(E1327:E1330)</f>
        <v>0</v>
      </c>
      <c r="F1326" s="8">
        <f>SUM(F1327:F1330)</f>
        <v>0</v>
      </c>
      <c r="G1326" s="8">
        <f>SUM(G1327:G1330)</f>
        <v>0</v>
      </c>
      <c r="H1326" s="8">
        <f>SUM(H1327:H1330)</f>
        <v>0</v>
      </c>
      <c r="I1326" s="8">
        <f>SUM(I1327:I1330)</f>
        <v>0</v>
      </c>
      <c r="J1326" s="4">
        <f t="shared" si="40"/>
        <v>0</v>
      </c>
    </row>
    <row r="1327" spans="1:10" ht="30" customHeight="1">
      <c r="A1327" s="52"/>
      <c r="B1327" s="52"/>
      <c r="C1327" s="54"/>
      <c r="D1327" s="7" t="s">
        <v>189</v>
      </c>
      <c r="E1327" s="9">
        <v>0</v>
      </c>
      <c r="F1327" s="9">
        <v>0</v>
      </c>
      <c r="G1327" s="9">
        <v>0</v>
      </c>
      <c r="H1327" s="9">
        <v>0</v>
      </c>
      <c r="I1327" s="9">
        <v>0</v>
      </c>
      <c r="J1327" s="4">
        <f t="shared" si="40"/>
        <v>0</v>
      </c>
    </row>
    <row r="1328" spans="1:10" ht="30" customHeight="1">
      <c r="A1328" s="52"/>
      <c r="B1328" s="52"/>
      <c r="C1328" s="54"/>
      <c r="D1328" s="7" t="s">
        <v>190</v>
      </c>
      <c r="E1328" s="9">
        <v>0</v>
      </c>
      <c r="F1328" s="9">
        <v>0</v>
      </c>
      <c r="G1328" s="9">
        <v>0</v>
      </c>
      <c r="H1328" s="9">
        <v>0</v>
      </c>
      <c r="I1328" s="9">
        <v>0</v>
      </c>
      <c r="J1328" s="4">
        <f t="shared" si="40"/>
        <v>0</v>
      </c>
    </row>
    <row r="1329" spans="1:10" ht="30" customHeight="1">
      <c r="A1329" s="52"/>
      <c r="B1329" s="52"/>
      <c r="C1329" s="54"/>
      <c r="D1329" s="7" t="s">
        <v>191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4">
        <f t="shared" si="40"/>
        <v>0</v>
      </c>
    </row>
    <row r="1330" spans="1:10" ht="30" customHeight="1">
      <c r="A1330" s="53"/>
      <c r="B1330" s="53"/>
      <c r="C1330" s="54"/>
      <c r="D1330" s="7" t="s">
        <v>192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4">
        <f t="shared" si="40"/>
        <v>0</v>
      </c>
    </row>
    <row r="1331" spans="1:10" ht="30" customHeight="1">
      <c r="A1331" s="76">
        <v>6</v>
      </c>
      <c r="B1331" s="51" t="s">
        <v>309</v>
      </c>
      <c r="C1331" s="54" t="s">
        <v>384</v>
      </c>
      <c r="D1331" s="7" t="s">
        <v>188</v>
      </c>
      <c r="E1331" s="8">
        <f>SUM(E1332:E1335)</f>
        <v>26884</v>
      </c>
      <c r="F1331" s="8">
        <f>SUM(F1332:F1335)</f>
        <v>30698</v>
      </c>
      <c r="G1331" s="8">
        <f>SUM(G1332:G1335)</f>
        <v>35117</v>
      </c>
      <c r="H1331" s="8">
        <f>SUM(H1332:H1335)</f>
        <v>40247</v>
      </c>
      <c r="I1331" s="8">
        <f>SUM(I1332:I1335)</f>
        <v>47255</v>
      </c>
      <c r="J1331" s="4">
        <f t="shared" si="40"/>
        <v>180201</v>
      </c>
    </row>
    <row r="1332" spans="1:10" ht="30" customHeight="1">
      <c r="A1332" s="52"/>
      <c r="B1332" s="52"/>
      <c r="C1332" s="54"/>
      <c r="D1332" s="7" t="s">
        <v>189</v>
      </c>
      <c r="E1332" s="12">
        <v>11500</v>
      </c>
      <c r="F1332" s="12">
        <v>12650</v>
      </c>
      <c r="G1332" s="12">
        <v>13915</v>
      </c>
      <c r="H1332" s="12">
        <v>15306</v>
      </c>
      <c r="I1332" s="12">
        <v>17602</v>
      </c>
      <c r="J1332" s="4">
        <f t="shared" si="40"/>
        <v>70973</v>
      </c>
    </row>
    <row r="1333" spans="1:10" ht="30" customHeight="1">
      <c r="A1333" s="52"/>
      <c r="B1333" s="52"/>
      <c r="C1333" s="54"/>
      <c r="D1333" s="7" t="s">
        <v>190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4">
        <f t="shared" si="40"/>
        <v>0</v>
      </c>
    </row>
    <row r="1334" spans="1:10" ht="30" customHeight="1">
      <c r="A1334" s="52"/>
      <c r="B1334" s="52"/>
      <c r="C1334" s="54"/>
      <c r="D1334" s="7" t="s">
        <v>191</v>
      </c>
      <c r="E1334" s="12">
        <v>8268</v>
      </c>
      <c r="F1334" s="12">
        <v>9922</v>
      </c>
      <c r="G1334" s="12">
        <v>11906</v>
      </c>
      <c r="H1334" s="12">
        <v>14287</v>
      </c>
      <c r="I1334" s="12">
        <v>17144</v>
      </c>
      <c r="J1334" s="4">
        <f aca="true" t="shared" si="42" ref="J1334:J1380">SUM(E1334:I1334)</f>
        <v>61527</v>
      </c>
    </row>
    <row r="1335" spans="1:10" ht="30" customHeight="1">
      <c r="A1335" s="53"/>
      <c r="B1335" s="53"/>
      <c r="C1335" s="54"/>
      <c r="D1335" s="7" t="s">
        <v>192</v>
      </c>
      <c r="E1335" s="12">
        <v>7116</v>
      </c>
      <c r="F1335" s="12">
        <v>8126</v>
      </c>
      <c r="G1335" s="12">
        <v>9296</v>
      </c>
      <c r="H1335" s="12">
        <v>10654</v>
      </c>
      <c r="I1335" s="12">
        <v>12509</v>
      </c>
      <c r="J1335" s="4">
        <f t="shared" si="42"/>
        <v>47701</v>
      </c>
    </row>
    <row r="1336" spans="1:10" ht="30" customHeight="1">
      <c r="A1336" s="76">
        <v>7</v>
      </c>
      <c r="B1336" s="51" t="s">
        <v>45</v>
      </c>
      <c r="C1336" s="54" t="s">
        <v>173</v>
      </c>
      <c r="D1336" s="7" t="s">
        <v>188</v>
      </c>
      <c r="E1336" s="13">
        <f>SUM(E1337:E1340)</f>
        <v>0</v>
      </c>
      <c r="F1336" s="13">
        <f>SUM(F1337:F1340)</f>
        <v>0</v>
      </c>
      <c r="G1336" s="13">
        <f>SUM(G1337:G1340)</f>
        <v>0</v>
      </c>
      <c r="H1336" s="13">
        <f>SUM(H1337:H1340)</f>
        <v>0</v>
      </c>
      <c r="I1336" s="13">
        <f>SUM(I1337:I1340)</f>
        <v>0</v>
      </c>
      <c r="J1336" s="4">
        <f t="shared" si="42"/>
        <v>0</v>
      </c>
    </row>
    <row r="1337" spans="1:10" ht="30" customHeight="1">
      <c r="A1337" s="52"/>
      <c r="B1337" s="52"/>
      <c r="C1337" s="54"/>
      <c r="D1337" s="7" t="s">
        <v>189</v>
      </c>
      <c r="E1337" s="9">
        <v>0</v>
      </c>
      <c r="F1337" s="9">
        <v>0</v>
      </c>
      <c r="G1337" s="9">
        <v>0</v>
      </c>
      <c r="H1337" s="9">
        <v>0</v>
      </c>
      <c r="I1337" s="9">
        <v>0</v>
      </c>
      <c r="J1337" s="4">
        <f t="shared" si="42"/>
        <v>0</v>
      </c>
    </row>
    <row r="1338" spans="1:10" ht="30" customHeight="1">
      <c r="A1338" s="52"/>
      <c r="B1338" s="52"/>
      <c r="C1338" s="54"/>
      <c r="D1338" s="7" t="s">
        <v>190</v>
      </c>
      <c r="E1338" s="9">
        <v>0</v>
      </c>
      <c r="F1338" s="9">
        <v>0</v>
      </c>
      <c r="G1338" s="9">
        <v>0</v>
      </c>
      <c r="H1338" s="9">
        <v>0</v>
      </c>
      <c r="I1338" s="9">
        <v>0</v>
      </c>
      <c r="J1338" s="4">
        <f t="shared" si="42"/>
        <v>0</v>
      </c>
    </row>
    <row r="1339" spans="1:10" ht="30" customHeight="1">
      <c r="A1339" s="52"/>
      <c r="B1339" s="52"/>
      <c r="C1339" s="54"/>
      <c r="D1339" s="7" t="s">
        <v>191</v>
      </c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4">
        <f t="shared" si="42"/>
        <v>0</v>
      </c>
    </row>
    <row r="1340" spans="1:10" ht="30" customHeight="1">
      <c r="A1340" s="53"/>
      <c r="B1340" s="53"/>
      <c r="C1340" s="54"/>
      <c r="D1340" s="7" t="s">
        <v>192</v>
      </c>
      <c r="E1340" s="9">
        <v>0</v>
      </c>
      <c r="F1340" s="9">
        <v>0</v>
      </c>
      <c r="G1340" s="9">
        <v>0</v>
      </c>
      <c r="H1340" s="9">
        <v>0</v>
      </c>
      <c r="I1340" s="9">
        <v>0</v>
      </c>
      <c r="J1340" s="4">
        <f t="shared" si="42"/>
        <v>0</v>
      </c>
    </row>
    <row r="1341" spans="1:10" ht="30" customHeight="1">
      <c r="A1341" s="76">
        <v>8</v>
      </c>
      <c r="B1341" s="51" t="s">
        <v>486</v>
      </c>
      <c r="C1341" s="54" t="s">
        <v>173</v>
      </c>
      <c r="D1341" s="7" t="s">
        <v>188</v>
      </c>
      <c r="E1341" s="8">
        <f>SUM(E1342:E1345)</f>
        <v>0</v>
      </c>
      <c r="F1341" s="8">
        <f>SUM(F1342:F1345)</f>
        <v>0</v>
      </c>
      <c r="G1341" s="8">
        <f>SUM(G1342:G1345)</f>
        <v>0</v>
      </c>
      <c r="H1341" s="8">
        <f>SUM(H1342:H1345)</f>
        <v>0</v>
      </c>
      <c r="I1341" s="8">
        <f>SUM(I1342:I1345)</f>
        <v>0</v>
      </c>
      <c r="J1341" s="4">
        <f t="shared" si="42"/>
        <v>0</v>
      </c>
    </row>
    <row r="1342" spans="1:10" ht="30" customHeight="1">
      <c r="A1342" s="52"/>
      <c r="B1342" s="52"/>
      <c r="C1342" s="54"/>
      <c r="D1342" s="7" t="s">
        <v>189</v>
      </c>
      <c r="E1342" s="9">
        <v>0</v>
      </c>
      <c r="F1342" s="9">
        <v>0</v>
      </c>
      <c r="G1342" s="9">
        <v>0</v>
      </c>
      <c r="H1342" s="9">
        <v>0</v>
      </c>
      <c r="I1342" s="9">
        <v>0</v>
      </c>
      <c r="J1342" s="4">
        <f t="shared" si="42"/>
        <v>0</v>
      </c>
    </row>
    <row r="1343" spans="1:10" ht="30" customHeight="1">
      <c r="A1343" s="52"/>
      <c r="B1343" s="52"/>
      <c r="C1343" s="54"/>
      <c r="D1343" s="7" t="s">
        <v>190</v>
      </c>
      <c r="E1343" s="9">
        <v>0</v>
      </c>
      <c r="F1343" s="9">
        <v>0</v>
      </c>
      <c r="G1343" s="9">
        <v>0</v>
      </c>
      <c r="H1343" s="9">
        <v>0</v>
      </c>
      <c r="I1343" s="9">
        <v>0</v>
      </c>
      <c r="J1343" s="4">
        <f t="shared" si="42"/>
        <v>0</v>
      </c>
    </row>
    <row r="1344" spans="1:10" ht="30" customHeight="1">
      <c r="A1344" s="52"/>
      <c r="B1344" s="52"/>
      <c r="C1344" s="54"/>
      <c r="D1344" s="7" t="s">
        <v>191</v>
      </c>
      <c r="E1344" s="9">
        <v>0</v>
      </c>
      <c r="F1344" s="9">
        <v>0</v>
      </c>
      <c r="G1344" s="9">
        <v>0</v>
      </c>
      <c r="H1344" s="9">
        <v>0</v>
      </c>
      <c r="I1344" s="9">
        <v>0</v>
      </c>
      <c r="J1344" s="4">
        <f t="shared" si="42"/>
        <v>0</v>
      </c>
    </row>
    <row r="1345" spans="1:10" ht="30" customHeight="1">
      <c r="A1345" s="53"/>
      <c r="B1345" s="53"/>
      <c r="C1345" s="54"/>
      <c r="D1345" s="7" t="s">
        <v>192</v>
      </c>
      <c r="E1345" s="9">
        <v>0</v>
      </c>
      <c r="F1345" s="9">
        <v>0</v>
      </c>
      <c r="G1345" s="9">
        <v>0</v>
      </c>
      <c r="H1345" s="9">
        <v>0</v>
      </c>
      <c r="I1345" s="9">
        <v>0</v>
      </c>
      <c r="J1345" s="4">
        <f t="shared" si="42"/>
        <v>0</v>
      </c>
    </row>
    <row r="1346" spans="1:10" ht="25.5" customHeight="1">
      <c r="A1346" s="76">
        <v>9</v>
      </c>
      <c r="B1346" s="51" t="s">
        <v>359</v>
      </c>
      <c r="C1346" s="54" t="s">
        <v>173</v>
      </c>
      <c r="D1346" s="7" t="s">
        <v>188</v>
      </c>
      <c r="E1346" s="8">
        <f>SUM(E1347:E1350)</f>
        <v>0</v>
      </c>
      <c r="F1346" s="8">
        <f>SUM(F1347:F1350)</f>
        <v>0</v>
      </c>
      <c r="G1346" s="8">
        <f>SUM(G1347:G1350)</f>
        <v>0</v>
      </c>
      <c r="H1346" s="8">
        <f>SUM(H1347:H1350)</f>
        <v>0</v>
      </c>
      <c r="I1346" s="8">
        <f>SUM(I1347:I1350)</f>
        <v>0</v>
      </c>
      <c r="J1346" s="4">
        <f t="shared" si="42"/>
        <v>0</v>
      </c>
    </row>
    <row r="1347" spans="1:10" ht="25.5" customHeight="1">
      <c r="A1347" s="52"/>
      <c r="B1347" s="52"/>
      <c r="C1347" s="54"/>
      <c r="D1347" s="7" t="s">
        <v>189</v>
      </c>
      <c r="E1347" s="9">
        <v>0</v>
      </c>
      <c r="F1347" s="9">
        <v>0</v>
      </c>
      <c r="G1347" s="9">
        <v>0</v>
      </c>
      <c r="H1347" s="9">
        <v>0</v>
      </c>
      <c r="I1347" s="9">
        <v>0</v>
      </c>
      <c r="J1347" s="4">
        <f t="shared" si="42"/>
        <v>0</v>
      </c>
    </row>
    <row r="1348" spans="1:10" ht="25.5" customHeight="1">
      <c r="A1348" s="52"/>
      <c r="B1348" s="52"/>
      <c r="C1348" s="54"/>
      <c r="D1348" s="7" t="s">
        <v>190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4">
        <f t="shared" si="42"/>
        <v>0</v>
      </c>
    </row>
    <row r="1349" spans="1:10" ht="25.5" customHeight="1">
      <c r="A1349" s="52"/>
      <c r="B1349" s="52"/>
      <c r="C1349" s="54"/>
      <c r="D1349" s="7" t="s">
        <v>191</v>
      </c>
      <c r="E1349" s="9">
        <v>0</v>
      </c>
      <c r="F1349" s="9">
        <v>0</v>
      </c>
      <c r="G1349" s="9">
        <v>0</v>
      </c>
      <c r="H1349" s="9">
        <v>0</v>
      </c>
      <c r="I1349" s="9">
        <v>0</v>
      </c>
      <c r="J1349" s="4">
        <f t="shared" si="42"/>
        <v>0</v>
      </c>
    </row>
    <row r="1350" spans="1:10" ht="25.5" customHeight="1">
      <c r="A1350" s="53"/>
      <c r="B1350" s="53"/>
      <c r="C1350" s="54"/>
      <c r="D1350" s="7" t="s">
        <v>192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4">
        <f t="shared" si="42"/>
        <v>0</v>
      </c>
    </row>
    <row r="1351" spans="1:10" ht="25.5" customHeight="1">
      <c r="A1351" s="76">
        <v>10</v>
      </c>
      <c r="B1351" s="51" t="s">
        <v>46</v>
      </c>
      <c r="C1351" s="54" t="s">
        <v>173</v>
      </c>
      <c r="D1351" s="7" t="s">
        <v>188</v>
      </c>
      <c r="E1351" s="8">
        <f>SUM(E1352:E1355)</f>
        <v>0</v>
      </c>
      <c r="F1351" s="8">
        <f>SUM(F1352:F1355)</f>
        <v>0</v>
      </c>
      <c r="G1351" s="8">
        <f>SUM(G1352:G1355)</f>
        <v>0</v>
      </c>
      <c r="H1351" s="8">
        <f>SUM(H1352:H1355)</f>
        <v>0</v>
      </c>
      <c r="I1351" s="8">
        <f>SUM(I1352:I1355)</f>
        <v>0</v>
      </c>
      <c r="J1351" s="4">
        <f t="shared" si="42"/>
        <v>0</v>
      </c>
    </row>
    <row r="1352" spans="1:10" ht="25.5" customHeight="1">
      <c r="A1352" s="52"/>
      <c r="B1352" s="52"/>
      <c r="C1352" s="54"/>
      <c r="D1352" s="7" t="s">
        <v>189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4">
        <f t="shared" si="42"/>
        <v>0</v>
      </c>
    </row>
    <row r="1353" spans="1:10" ht="25.5" customHeight="1">
      <c r="A1353" s="52"/>
      <c r="B1353" s="52"/>
      <c r="C1353" s="54"/>
      <c r="D1353" s="7" t="s">
        <v>190</v>
      </c>
      <c r="E1353" s="9">
        <v>0</v>
      </c>
      <c r="F1353" s="9">
        <v>0</v>
      </c>
      <c r="G1353" s="9">
        <v>0</v>
      </c>
      <c r="H1353" s="9">
        <v>0</v>
      </c>
      <c r="I1353" s="9">
        <v>0</v>
      </c>
      <c r="J1353" s="4">
        <f t="shared" si="42"/>
        <v>0</v>
      </c>
    </row>
    <row r="1354" spans="1:10" ht="25.5" customHeight="1">
      <c r="A1354" s="52"/>
      <c r="B1354" s="52"/>
      <c r="C1354" s="54"/>
      <c r="D1354" s="7" t="s">
        <v>191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4">
        <f t="shared" si="42"/>
        <v>0</v>
      </c>
    </row>
    <row r="1355" spans="1:10" ht="25.5" customHeight="1">
      <c r="A1355" s="53"/>
      <c r="B1355" s="53"/>
      <c r="C1355" s="54"/>
      <c r="D1355" s="7" t="s">
        <v>192</v>
      </c>
      <c r="E1355" s="9">
        <v>0</v>
      </c>
      <c r="F1355" s="9">
        <v>0</v>
      </c>
      <c r="G1355" s="9">
        <v>0</v>
      </c>
      <c r="H1355" s="9">
        <v>0</v>
      </c>
      <c r="I1355" s="9">
        <v>0</v>
      </c>
      <c r="J1355" s="4">
        <f t="shared" si="42"/>
        <v>0</v>
      </c>
    </row>
    <row r="1356" spans="1:10" ht="25.5" customHeight="1">
      <c r="A1356" s="76">
        <v>11</v>
      </c>
      <c r="B1356" s="51" t="s">
        <v>487</v>
      </c>
      <c r="C1356" s="54" t="s">
        <v>174</v>
      </c>
      <c r="D1356" s="7" t="s">
        <v>188</v>
      </c>
      <c r="E1356" s="8">
        <f>SUM(E1357:E1360)</f>
        <v>0</v>
      </c>
      <c r="F1356" s="8">
        <f>SUM(F1357:F1360)</f>
        <v>0</v>
      </c>
      <c r="G1356" s="8">
        <f>SUM(G1357:G1360)</f>
        <v>0</v>
      </c>
      <c r="H1356" s="8">
        <f>SUM(H1357:H1360)</f>
        <v>0</v>
      </c>
      <c r="I1356" s="8">
        <f>SUM(I1357:I1360)</f>
        <v>0</v>
      </c>
      <c r="J1356" s="4">
        <f t="shared" si="42"/>
        <v>0</v>
      </c>
    </row>
    <row r="1357" spans="1:10" ht="25.5" customHeight="1">
      <c r="A1357" s="52"/>
      <c r="B1357" s="52"/>
      <c r="C1357" s="54"/>
      <c r="D1357" s="7" t="s">
        <v>189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4">
        <f t="shared" si="42"/>
        <v>0</v>
      </c>
    </row>
    <row r="1358" spans="1:10" ht="25.5" customHeight="1">
      <c r="A1358" s="52"/>
      <c r="B1358" s="52"/>
      <c r="C1358" s="54"/>
      <c r="D1358" s="7" t="s">
        <v>190</v>
      </c>
      <c r="E1358" s="9">
        <v>0</v>
      </c>
      <c r="F1358" s="9">
        <v>0</v>
      </c>
      <c r="G1358" s="9">
        <v>0</v>
      </c>
      <c r="H1358" s="9">
        <v>0</v>
      </c>
      <c r="I1358" s="9">
        <v>0</v>
      </c>
      <c r="J1358" s="4">
        <f t="shared" si="42"/>
        <v>0</v>
      </c>
    </row>
    <row r="1359" spans="1:11" ht="25.5" customHeight="1">
      <c r="A1359" s="52"/>
      <c r="B1359" s="52"/>
      <c r="C1359" s="54"/>
      <c r="D1359" s="7" t="s">
        <v>191</v>
      </c>
      <c r="E1359" s="9">
        <v>0</v>
      </c>
      <c r="F1359" s="9">
        <v>0</v>
      </c>
      <c r="G1359" s="9">
        <v>0</v>
      </c>
      <c r="H1359" s="9">
        <v>0</v>
      </c>
      <c r="I1359" s="9">
        <v>0</v>
      </c>
      <c r="J1359" s="4">
        <f t="shared" si="42"/>
        <v>0</v>
      </c>
      <c r="K1359" s="14"/>
    </row>
    <row r="1360" spans="1:11" ht="25.5" customHeight="1">
      <c r="A1360" s="53"/>
      <c r="B1360" s="53"/>
      <c r="C1360" s="54"/>
      <c r="D1360" s="7" t="s">
        <v>192</v>
      </c>
      <c r="E1360" s="9">
        <v>0</v>
      </c>
      <c r="F1360" s="9">
        <v>0</v>
      </c>
      <c r="G1360" s="9">
        <v>0</v>
      </c>
      <c r="H1360" s="9">
        <v>0</v>
      </c>
      <c r="I1360" s="9">
        <v>0</v>
      </c>
      <c r="J1360" s="4">
        <f t="shared" si="42"/>
        <v>0</v>
      </c>
      <c r="K1360" s="14"/>
    </row>
    <row r="1361" spans="1:11" ht="25.5" customHeight="1">
      <c r="A1361" s="76">
        <v>12</v>
      </c>
      <c r="B1361" s="51" t="s">
        <v>488</v>
      </c>
      <c r="C1361" s="54" t="s">
        <v>173</v>
      </c>
      <c r="D1361" s="7" t="s">
        <v>188</v>
      </c>
      <c r="E1361" s="8">
        <f>SUM(E1362:E1365)</f>
        <v>0</v>
      </c>
      <c r="F1361" s="8">
        <f>SUM(F1362:F1365)</f>
        <v>0</v>
      </c>
      <c r="G1361" s="8">
        <f>SUM(G1362:G1365)</f>
        <v>0</v>
      </c>
      <c r="H1361" s="8">
        <f>SUM(H1362:H1365)</f>
        <v>0</v>
      </c>
      <c r="I1361" s="8">
        <f>SUM(I1362:I1365)</f>
        <v>0</v>
      </c>
      <c r="J1361" s="116">
        <f t="shared" si="42"/>
        <v>0</v>
      </c>
      <c r="K1361" s="117"/>
    </row>
    <row r="1362" spans="1:10" ht="25.5" customHeight="1">
      <c r="A1362" s="52"/>
      <c r="B1362" s="52"/>
      <c r="C1362" s="54"/>
      <c r="D1362" s="7" t="s">
        <v>189</v>
      </c>
      <c r="E1362" s="9">
        <v>0</v>
      </c>
      <c r="F1362" s="9">
        <v>0</v>
      </c>
      <c r="G1362" s="9">
        <v>0</v>
      </c>
      <c r="H1362" s="9">
        <v>0</v>
      </c>
      <c r="I1362" s="9">
        <v>0</v>
      </c>
      <c r="J1362" s="4">
        <f t="shared" si="42"/>
        <v>0</v>
      </c>
    </row>
    <row r="1363" spans="1:10" ht="25.5" customHeight="1">
      <c r="A1363" s="52"/>
      <c r="B1363" s="52"/>
      <c r="C1363" s="54"/>
      <c r="D1363" s="7" t="s">
        <v>190</v>
      </c>
      <c r="E1363" s="9">
        <v>0</v>
      </c>
      <c r="F1363" s="9">
        <v>0</v>
      </c>
      <c r="G1363" s="9">
        <v>0</v>
      </c>
      <c r="H1363" s="9">
        <v>0</v>
      </c>
      <c r="I1363" s="9">
        <v>0</v>
      </c>
      <c r="J1363" s="4">
        <f t="shared" si="42"/>
        <v>0</v>
      </c>
    </row>
    <row r="1364" spans="1:10" ht="31.5" customHeight="1">
      <c r="A1364" s="52"/>
      <c r="B1364" s="52"/>
      <c r="C1364" s="54"/>
      <c r="D1364" s="7" t="s">
        <v>191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4">
        <f t="shared" si="42"/>
        <v>0</v>
      </c>
    </row>
    <row r="1365" spans="1:10" ht="31.5" customHeight="1">
      <c r="A1365" s="53"/>
      <c r="B1365" s="53"/>
      <c r="C1365" s="54"/>
      <c r="D1365" s="7" t="s">
        <v>192</v>
      </c>
      <c r="E1365" s="9">
        <v>0</v>
      </c>
      <c r="F1365" s="9">
        <v>0</v>
      </c>
      <c r="G1365" s="9">
        <v>0</v>
      </c>
      <c r="H1365" s="9">
        <v>0</v>
      </c>
      <c r="I1365" s="9">
        <v>0</v>
      </c>
      <c r="J1365" s="4">
        <f t="shared" si="42"/>
        <v>0</v>
      </c>
    </row>
    <row r="1366" spans="1:10" ht="31.5" customHeight="1">
      <c r="A1366" s="76">
        <v>13</v>
      </c>
      <c r="B1366" s="51" t="s">
        <v>489</v>
      </c>
      <c r="C1366" s="54" t="s">
        <v>174</v>
      </c>
      <c r="D1366" s="7" t="s">
        <v>188</v>
      </c>
      <c r="E1366" s="8">
        <f>SUM(E1367:E1370)</f>
        <v>0</v>
      </c>
      <c r="F1366" s="8">
        <f>SUM(F1367:F1370)</f>
        <v>0</v>
      </c>
      <c r="G1366" s="8">
        <f>SUM(G1367:G1370)</f>
        <v>0</v>
      </c>
      <c r="H1366" s="8">
        <f>SUM(H1367:H1370)</f>
        <v>0</v>
      </c>
      <c r="I1366" s="8">
        <f>SUM(I1367:I1370)</f>
        <v>0</v>
      </c>
      <c r="J1366" s="4">
        <f t="shared" si="42"/>
        <v>0</v>
      </c>
    </row>
    <row r="1367" spans="1:10" ht="31.5" customHeight="1">
      <c r="A1367" s="52"/>
      <c r="B1367" s="52"/>
      <c r="C1367" s="54"/>
      <c r="D1367" s="7" t="s">
        <v>189</v>
      </c>
      <c r="E1367" s="9">
        <v>0</v>
      </c>
      <c r="F1367" s="9">
        <v>0</v>
      </c>
      <c r="G1367" s="9">
        <v>0</v>
      </c>
      <c r="H1367" s="9">
        <v>0</v>
      </c>
      <c r="I1367" s="9">
        <v>0</v>
      </c>
      <c r="J1367" s="4">
        <f t="shared" si="42"/>
        <v>0</v>
      </c>
    </row>
    <row r="1368" spans="1:10" ht="31.5" customHeight="1">
      <c r="A1368" s="52"/>
      <c r="B1368" s="52"/>
      <c r="C1368" s="54"/>
      <c r="D1368" s="7" t="s">
        <v>190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4">
        <f t="shared" si="42"/>
        <v>0</v>
      </c>
    </row>
    <row r="1369" spans="1:10" ht="31.5" customHeight="1">
      <c r="A1369" s="52"/>
      <c r="B1369" s="52"/>
      <c r="C1369" s="54"/>
      <c r="D1369" s="7" t="s">
        <v>191</v>
      </c>
      <c r="E1369" s="9">
        <v>0</v>
      </c>
      <c r="F1369" s="9">
        <v>0</v>
      </c>
      <c r="G1369" s="9">
        <v>0</v>
      </c>
      <c r="H1369" s="9">
        <v>0</v>
      </c>
      <c r="I1369" s="9">
        <v>0</v>
      </c>
      <c r="J1369" s="4">
        <f t="shared" si="42"/>
        <v>0</v>
      </c>
    </row>
    <row r="1370" spans="1:10" ht="31.5" customHeight="1">
      <c r="A1370" s="53"/>
      <c r="B1370" s="53"/>
      <c r="C1370" s="54"/>
      <c r="D1370" s="7" t="s">
        <v>192</v>
      </c>
      <c r="E1370" s="9">
        <v>0</v>
      </c>
      <c r="F1370" s="9">
        <v>0</v>
      </c>
      <c r="G1370" s="9">
        <v>0</v>
      </c>
      <c r="H1370" s="9">
        <v>0</v>
      </c>
      <c r="I1370" s="9">
        <v>0</v>
      </c>
      <c r="J1370" s="4">
        <f t="shared" si="42"/>
        <v>0</v>
      </c>
    </row>
    <row r="1371" spans="1:10" ht="31.5" customHeight="1">
      <c r="A1371" s="76">
        <v>14</v>
      </c>
      <c r="B1371" s="51" t="s">
        <v>360</v>
      </c>
      <c r="C1371" s="54" t="s">
        <v>174</v>
      </c>
      <c r="D1371" s="7" t="s">
        <v>188</v>
      </c>
      <c r="E1371" s="8">
        <f>SUM(E1372:E1375)</f>
        <v>0</v>
      </c>
      <c r="F1371" s="8">
        <f>SUM(F1372:F1375)</f>
        <v>0</v>
      </c>
      <c r="G1371" s="8">
        <f>SUM(G1372:G1375)</f>
        <v>0</v>
      </c>
      <c r="H1371" s="8">
        <f>SUM(H1372:H1375)</f>
        <v>0</v>
      </c>
      <c r="I1371" s="8">
        <f>SUM(I1372:I1375)</f>
        <v>0</v>
      </c>
      <c r="J1371" s="4">
        <f t="shared" si="42"/>
        <v>0</v>
      </c>
    </row>
    <row r="1372" spans="1:10" ht="31.5" customHeight="1">
      <c r="A1372" s="52"/>
      <c r="B1372" s="52"/>
      <c r="C1372" s="54"/>
      <c r="D1372" s="7" t="s">
        <v>189</v>
      </c>
      <c r="E1372" s="9">
        <v>0</v>
      </c>
      <c r="F1372" s="9">
        <v>0</v>
      </c>
      <c r="G1372" s="9">
        <v>0</v>
      </c>
      <c r="H1372" s="9">
        <v>0</v>
      </c>
      <c r="I1372" s="9">
        <v>0</v>
      </c>
      <c r="J1372" s="4">
        <f t="shared" si="42"/>
        <v>0</v>
      </c>
    </row>
    <row r="1373" spans="1:10" ht="31.5" customHeight="1">
      <c r="A1373" s="52"/>
      <c r="B1373" s="52"/>
      <c r="C1373" s="54"/>
      <c r="D1373" s="7" t="s">
        <v>190</v>
      </c>
      <c r="E1373" s="9">
        <v>0</v>
      </c>
      <c r="F1373" s="9">
        <v>0</v>
      </c>
      <c r="G1373" s="9">
        <v>0</v>
      </c>
      <c r="H1373" s="9">
        <v>0</v>
      </c>
      <c r="I1373" s="9">
        <v>0</v>
      </c>
      <c r="J1373" s="4">
        <f t="shared" si="42"/>
        <v>0</v>
      </c>
    </row>
    <row r="1374" spans="1:10" ht="30" customHeight="1">
      <c r="A1374" s="52"/>
      <c r="B1374" s="52"/>
      <c r="C1374" s="54"/>
      <c r="D1374" s="7" t="s">
        <v>191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4">
        <f t="shared" si="42"/>
        <v>0</v>
      </c>
    </row>
    <row r="1375" spans="1:10" ht="30" customHeight="1">
      <c r="A1375" s="53"/>
      <c r="B1375" s="53"/>
      <c r="C1375" s="54"/>
      <c r="D1375" s="7" t="s">
        <v>192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4">
        <f t="shared" si="42"/>
        <v>0</v>
      </c>
    </row>
    <row r="1376" spans="1:10" ht="30" customHeight="1">
      <c r="A1376" s="58" t="s">
        <v>413</v>
      </c>
      <c r="B1376" s="80"/>
      <c r="C1376" s="80"/>
      <c r="D1376" s="81"/>
      <c r="E1376" s="8">
        <f>SUM(E1306,E1311,E1316,E1321,E1326,E1331,E1336,E1341,E1346,E1351,E1356,E1361,E1366,E1371)</f>
        <v>26884</v>
      </c>
      <c r="F1376" s="8">
        <f>SUM(F1306,F1311,F1316,F1321,F1326,F1331,F1336,F1341,F1346,F1351,F1356,F1361,F1366,F1371)</f>
        <v>30698</v>
      </c>
      <c r="G1376" s="8">
        <f>SUM(G1306,G1311,G1316,G1321,G1326,G1331,G1336,G1341,G1346,G1351,G1356,G1361,G1366,G1371)</f>
        <v>35117</v>
      </c>
      <c r="H1376" s="8">
        <f>SUM(H1306,H1311,H1316,H1321,H1326,H1331,H1336,H1341,H1346,H1351,H1356,H1361,H1366,H1371)</f>
        <v>40247</v>
      </c>
      <c r="I1376" s="8">
        <f>SUM(I1306,I1311,I1316,I1321,I1326,I1331,I1336,I1341,I1346,I1351,I1356,I1361,I1366,I1371)</f>
        <v>47255</v>
      </c>
      <c r="J1376" s="4">
        <f t="shared" si="42"/>
        <v>180201</v>
      </c>
    </row>
    <row r="1377" spans="1:10" ht="30" customHeight="1">
      <c r="A1377" s="25"/>
      <c r="B1377" s="26"/>
      <c r="C1377" s="26"/>
      <c r="D1377" s="27" t="s">
        <v>189</v>
      </c>
      <c r="E1377" s="28">
        <f>E1307+E1312+E1317+E1322+E1327+E1332+E1337+E1342+E1347+E1352+E1357+E1362+E1367+E1372</f>
        <v>11500</v>
      </c>
      <c r="F1377" s="28">
        <f>F1307+F1312+F1317+F1322+F1327+F1332+F1337+F1342+F1347+F1352+F1357+F1362+F1367+F1372</f>
        <v>12650</v>
      </c>
      <c r="G1377" s="28">
        <f>G1307+G1312+G1317+G1322+G1327+G1332+G1337+G1342+G1347+G1352+G1357+G1362+G1367+G1372</f>
        <v>13915</v>
      </c>
      <c r="H1377" s="28">
        <f>H1307+H1312+H1317+H1322+H1327+H1332+H1337+H1342+H1347+H1352+H1357+H1362+H1367+H1372</f>
        <v>15306</v>
      </c>
      <c r="I1377" s="28">
        <f>I1307+I1312+I1317+I1322+I1327+I1332+I1337+I1342+I1347+I1352+I1357+I1362+I1367+I1372</f>
        <v>17602</v>
      </c>
      <c r="J1377" s="4">
        <f t="shared" si="42"/>
        <v>70973</v>
      </c>
    </row>
    <row r="1378" spans="1:10" ht="30" customHeight="1">
      <c r="A1378" s="29"/>
      <c r="B1378" s="30"/>
      <c r="C1378" s="30"/>
      <c r="D1378" s="31" t="s">
        <v>190</v>
      </c>
      <c r="E1378" s="28">
        <f aca="true" t="shared" si="43" ref="E1378:I1380">E1308+E1313+E1318+E1323+E1328+E1333+E1338+E1343+E1348+E1353+E1358+E1363+E1368+E1373</f>
        <v>0</v>
      </c>
      <c r="F1378" s="28">
        <f t="shared" si="43"/>
        <v>0</v>
      </c>
      <c r="G1378" s="28">
        <f t="shared" si="43"/>
        <v>0</v>
      </c>
      <c r="H1378" s="28">
        <f t="shared" si="43"/>
        <v>0</v>
      </c>
      <c r="I1378" s="28">
        <f t="shared" si="43"/>
        <v>0</v>
      </c>
      <c r="J1378" s="4">
        <f t="shared" si="42"/>
        <v>0</v>
      </c>
    </row>
    <row r="1379" spans="1:10" ht="24" customHeight="1">
      <c r="A1379" s="29"/>
      <c r="B1379" s="30"/>
      <c r="C1379" s="30"/>
      <c r="D1379" s="31" t="s">
        <v>191</v>
      </c>
      <c r="E1379" s="28">
        <f t="shared" si="43"/>
        <v>8268</v>
      </c>
      <c r="F1379" s="28">
        <f t="shared" si="43"/>
        <v>9922</v>
      </c>
      <c r="G1379" s="28">
        <f t="shared" si="43"/>
        <v>11906</v>
      </c>
      <c r="H1379" s="28">
        <f t="shared" si="43"/>
        <v>14287</v>
      </c>
      <c r="I1379" s="28">
        <f t="shared" si="43"/>
        <v>17144</v>
      </c>
      <c r="J1379" s="4">
        <f t="shared" si="42"/>
        <v>61527</v>
      </c>
    </row>
    <row r="1380" spans="1:10" ht="24" customHeight="1">
      <c r="A1380" s="29"/>
      <c r="B1380" s="30"/>
      <c r="C1380" s="30"/>
      <c r="D1380" s="31" t="s">
        <v>192</v>
      </c>
      <c r="E1380" s="28">
        <f t="shared" si="43"/>
        <v>7116</v>
      </c>
      <c r="F1380" s="28">
        <f t="shared" si="43"/>
        <v>8126</v>
      </c>
      <c r="G1380" s="28">
        <f t="shared" si="43"/>
        <v>9296</v>
      </c>
      <c r="H1380" s="28">
        <f t="shared" si="43"/>
        <v>10654</v>
      </c>
      <c r="I1380" s="28">
        <f t="shared" si="43"/>
        <v>12509</v>
      </c>
      <c r="J1380" s="4">
        <f t="shared" si="42"/>
        <v>47701</v>
      </c>
    </row>
    <row r="1381" spans="1:10" ht="24" customHeight="1">
      <c r="A1381" s="32" t="s">
        <v>160</v>
      </c>
      <c r="B1381" s="33"/>
      <c r="C1381" s="33"/>
      <c r="D1381" s="33"/>
      <c r="E1381" s="33"/>
      <c r="F1381" s="33"/>
      <c r="G1381" s="33"/>
      <c r="H1381" s="33"/>
      <c r="I1381" s="33"/>
      <c r="J1381" s="4"/>
    </row>
    <row r="1382" spans="1:10" ht="25.5" customHeight="1">
      <c r="A1382" s="32" t="s">
        <v>159</v>
      </c>
      <c r="B1382" s="33"/>
      <c r="C1382" s="33"/>
      <c r="D1382" s="33"/>
      <c r="E1382" s="33"/>
      <c r="F1382" s="33"/>
      <c r="G1382" s="33"/>
      <c r="H1382" s="33"/>
      <c r="I1382" s="33"/>
      <c r="J1382" s="4"/>
    </row>
    <row r="1383" spans="1:10" ht="25.5" customHeight="1">
      <c r="A1383" s="76">
        <v>1</v>
      </c>
      <c r="B1383" s="51" t="s">
        <v>490</v>
      </c>
      <c r="C1383" s="65" t="s">
        <v>451</v>
      </c>
      <c r="D1383" s="7" t="s">
        <v>188</v>
      </c>
      <c r="E1383" s="8">
        <f>SUM(E1384:E1387)</f>
        <v>3</v>
      </c>
      <c r="F1383" s="8">
        <f>SUM(F1384:F1387)</f>
        <v>3</v>
      </c>
      <c r="G1383" s="8">
        <f>SUM(G1384:G1387)</f>
        <v>3</v>
      </c>
      <c r="H1383" s="8">
        <f>SUM(H1384:H1387)</f>
        <v>4</v>
      </c>
      <c r="I1383" s="8">
        <f>SUM(I1384:I1387)</f>
        <v>4</v>
      </c>
      <c r="J1383" s="4">
        <f aca="true" t="shared" si="44" ref="J1383:J1417">SUM(E1383:I1383)</f>
        <v>17</v>
      </c>
    </row>
    <row r="1384" spans="1:10" ht="24" customHeight="1">
      <c r="A1384" s="74"/>
      <c r="B1384" s="74"/>
      <c r="C1384" s="66"/>
      <c r="D1384" s="7" t="s">
        <v>189</v>
      </c>
      <c r="E1384" s="9">
        <v>0</v>
      </c>
      <c r="F1384" s="9">
        <v>0</v>
      </c>
      <c r="G1384" s="9">
        <v>0</v>
      </c>
      <c r="H1384" s="9">
        <v>0</v>
      </c>
      <c r="I1384" s="9">
        <v>0</v>
      </c>
      <c r="J1384" s="4">
        <f t="shared" si="44"/>
        <v>0</v>
      </c>
    </row>
    <row r="1385" spans="1:10" ht="24" customHeight="1">
      <c r="A1385" s="74"/>
      <c r="B1385" s="74"/>
      <c r="C1385" s="66"/>
      <c r="D1385" s="7" t="s">
        <v>190</v>
      </c>
      <c r="E1385" s="9">
        <v>3</v>
      </c>
      <c r="F1385" s="9">
        <v>3</v>
      </c>
      <c r="G1385" s="9">
        <v>3</v>
      </c>
      <c r="H1385" s="9">
        <v>4</v>
      </c>
      <c r="I1385" s="9">
        <v>4</v>
      </c>
      <c r="J1385" s="4">
        <f t="shared" si="44"/>
        <v>17</v>
      </c>
    </row>
    <row r="1386" spans="1:10" ht="24" customHeight="1">
      <c r="A1386" s="74"/>
      <c r="B1386" s="74"/>
      <c r="C1386" s="66"/>
      <c r="D1386" s="7" t="s">
        <v>191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4">
        <f t="shared" si="44"/>
        <v>0</v>
      </c>
    </row>
    <row r="1387" spans="1:10" ht="25.5" customHeight="1">
      <c r="A1387" s="75"/>
      <c r="B1387" s="75"/>
      <c r="C1387" s="67"/>
      <c r="D1387" s="7" t="s">
        <v>192</v>
      </c>
      <c r="E1387" s="9">
        <v>0</v>
      </c>
      <c r="F1387" s="9">
        <v>0</v>
      </c>
      <c r="G1387" s="9">
        <v>0</v>
      </c>
      <c r="H1387" s="9">
        <v>0</v>
      </c>
      <c r="I1387" s="9">
        <v>0</v>
      </c>
      <c r="J1387" s="4">
        <f t="shared" si="44"/>
        <v>0</v>
      </c>
    </row>
    <row r="1388" spans="1:10" ht="25.5" customHeight="1">
      <c r="A1388" s="76">
        <v>2</v>
      </c>
      <c r="B1388" s="51" t="s">
        <v>196</v>
      </c>
      <c r="C1388" s="65" t="s">
        <v>156</v>
      </c>
      <c r="D1388" s="7" t="s">
        <v>188</v>
      </c>
      <c r="E1388" s="8">
        <f>SUM(E1389:E1392)</f>
        <v>12</v>
      </c>
      <c r="F1388" s="8">
        <f>SUM(F1389:F1392)</f>
        <v>12</v>
      </c>
      <c r="G1388" s="8">
        <f>SUM(G1389:G1392)</f>
        <v>12</v>
      </c>
      <c r="H1388" s="8">
        <f>SUM(H1389:H1392)</f>
        <v>14</v>
      </c>
      <c r="I1388" s="8">
        <f>SUM(I1389:I1392)</f>
        <v>14</v>
      </c>
      <c r="J1388" s="4">
        <f t="shared" si="44"/>
        <v>64</v>
      </c>
    </row>
    <row r="1389" spans="1:10" ht="24" customHeight="1">
      <c r="A1389" s="74"/>
      <c r="B1389" s="74"/>
      <c r="C1389" s="66"/>
      <c r="D1389" s="7" t="s">
        <v>189</v>
      </c>
      <c r="E1389" s="9">
        <v>0</v>
      </c>
      <c r="F1389" s="9">
        <v>0</v>
      </c>
      <c r="G1389" s="9">
        <v>0</v>
      </c>
      <c r="H1389" s="9">
        <v>0</v>
      </c>
      <c r="I1389" s="9">
        <v>0</v>
      </c>
      <c r="J1389" s="4">
        <f t="shared" si="44"/>
        <v>0</v>
      </c>
    </row>
    <row r="1390" spans="1:10" ht="24" customHeight="1">
      <c r="A1390" s="74"/>
      <c r="B1390" s="74"/>
      <c r="C1390" s="66"/>
      <c r="D1390" s="7" t="s">
        <v>190</v>
      </c>
      <c r="E1390" s="9">
        <v>10</v>
      </c>
      <c r="F1390" s="9">
        <v>10</v>
      </c>
      <c r="G1390" s="9">
        <v>10</v>
      </c>
      <c r="H1390" s="9">
        <v>11</v>
      </c>
      <c r="I1390" s="9">
        <v>11</v>
      </c>
      <c r="J1390" s="4">
        <f t="shared" si="44"/>
        <v>52</v>
      </c>
    </row>
    <row r="1391" spans="1:10" ht="24" customHeight="1">
      <c r="A1391" s="74"/>
      <c r="B1391" s="74"/>
      <c r="C1391" s="66"/>
      <c r="D1391" s="7" t="s">
        <v>191</v>
      </c>
      <c r="E1391" s="9">
        <v>2</v>
      </c>
      <c r="F1391" s="9">
        <v>2</v>
      </c>
      <c r="G1391" s="9">
        <v>2</v>
      </c>
      <c r="H1391" s="9">
        <v>3</v>
      </c>
      <c r="I1391" s="9">
        <v>3</v>
      </c>
      <c r="J1391" s="4">
        <f t="shared" si="44"/>
        <v>12</v>
      </c>
    </row>
    <row r="1392" spans="1:10" ht="24" customHeight="1">
      <c r="A1392" s="75"/>
      <c r="B1392" s="75"/>
      <c r="C1392" s="67"/>
      <c r="D1392" s="7" t="s">
        <v>192</v>
      </c>
      <c r="E1392" s="9">
        <v>0</v>
      </c>
      <c r="F1392" s="9">
        <v>0</v>
      </c>
      <c r="G1392" s="9">
        <v>0</v>
      </c>
      <c r="H1392" s="9">
        <v>0</v>
      </c>
      <c r="I1392" s="9">
        <v>0</v>
      </c>
      <c r="J1392" s="4">
        <f t="shared" si="44"/>
        <v>0</v>
      </c>
    </row>
    <row r="1393" spans="1:10" ht="24" customHeight="1">
      <c r="A1393" s="76">
        <v>3</v>
      </c>
      <c r="B1393" s="51" t="s">
        <v>47</v>
      </c>
      <c r="C1393" s="65" t="s">
        <v>156</v>
      </c>
      <c r="D1393" s="7" t="s">
        <v>188</v>
      </c>
      <c r="E1393" s="8">
        <f>SUM(E1394:E1397)</f>
        <v>0</v>
      </c>
      <c r="F1393" s="8">
        <f>SUM(F1394:F1397)</f>
        <v>0</v>
      </c>
      <c r="G1393" s="8">
        <f>SUM(G1394:G1397)</f>
        <v>0</v>
      </c>
      <c r="H1393" s="8">
        <f>SUM(H1394:H1397)</f>
        <v>0</v>
      </c>
      <c r="I1393" s="8">
        <f>SUM(I1394:I1397)</f>
        <v>0</v>
      </c>
      <c r="J1393" s="4">
        <f t="shared" si="44"/>
        <v>0</v>
      </c>
    </row>
    <row r="1394" spans="1:10" ht="24" customHeight="1">
      <c r="A1394" s="74"/>
      <c r="B1394" s="74"/>
      <c r="C1394" s="66"/>
      <c r="D1394" s="7" t="s">
        <v>189</v>
      </c>
      <c r="E1394" s="9">
        <v>0</v>
      </c>
      <c r="F1394" s="9">
        <v>0</v>
      </c>
      <c r="G1394" s="9">
        <v>0</v>
      </c>
      <c r="H1394" s="9">
        <v>0</v>
      </c>
      <c r="I1394" s="9">
        <v>0</v>
      </c>
      <c r="J1394" s="4">
        <f t="shared" si="44"/>
        <v>0</v>
      </c>
    </row>
    <row r="1395" spans="1:10" ht="24" customHeight="1">
      <c r="A1395" s="74"/>
      <c r="B1395" s="74"/>
      <c r="C1395" s="66"/>
      <c r="D1395" s="7" t="s">
        <v>190</v>
      </c>
      <c r="E1395" s="9">
        <v>0</v>
      </c>
      <c r="F1395" s="9">
        <v>0</v>
      </c>
      <c r="G1395" s="9">
        <v>0</v>
      </c>
      <c r="H1395" s="9">
        <v>0</v>
      </c>
      <c r="I1395" s="9">
        <v>0</v>
      </c>
      <c r="J1395" s="4">
        <f t="shared" si="44"/>
        <v>0</v>
      </c>
    </row>
    <row r="1396" spans="1:10" ht="25.5" customHeight="1">
      <c r="A1396" s="74"/>
      <c r="B1396" s="74"/>
      <c r="C1396" s="66"/>
      <c r="D1396" s="7" t="s">
        <v>191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4">
        <f t="shared" si="44"/>
        <v>0</v>
      </c>
    </row>
    <row r="1397" spans="1:10" ht="25.5" customHeight="1">
      <c r="A1397" s="75"/>
      <c r="B1397" s="75"/>
      <c r="C1397" s="67"/>
      <c r="D1397" s="7" t="s">
        <v>192</v>
      </c>
      <c r="E1397" s="9">
        <v>0</v>
      </c>
      <c r="F1397" s="9">
        <v>0</v>
      </c>
      <c r="G1397" s="9">
        <v>0</v>
      </c>
      <c r="H1397" s="9">
        <v>0</v>
      </c>
      <c r="I1397" s="9">
        <v>0</v>
      </c>
      <c r="J1397" s="4">
        <f t="shared" si="44"/>
        <v>0</v>
      </c>
    </row>
    <row r="1398" spans="1:10" ht="30" customHeight="1">
      <c r="A1398" s="76">
        <v>4</v>
      </c>
      <c r="B1398" s="51" t="s">
        <v>491</v>
      </c>
      <c r="C1398" s="65" t="s">
        <v>125</v>
      </c>
      <c r="D1398" s="7" t="s">
        <v>188</v>
      </c>
      <c r="E1398" s="8">
        <f>SUM(E1399:E1402)</f>
        <v>8</v>
      </c>
      <c r="F1398" s="8">
        <f>SUM(F1399:F1402)</f>
        <v>8</v>
      </c>
      <c r="G1398" s="8">
        <f>SUM(G1399:G1402)</f>
        <v>9</v>
      </c>
      <c r="H1398" s="8">
        <f>SUM(H1399:H1402)</f>
        <v>9</v>
      </c>
      <c r="I1398" s="8">
        <f>SUM(I1399:I1402)</f>
        <v>9</v>
      </c>
      <c r="J1398" s="4">
        <f t="shared" si="44"/>
        <v>43</v>
      </c>
    </row>
    <row r="1399" spans="1:10" ht="30" customHeight="1">
      <c r="A1399" s="74"/>
      <c r="B1399" s="74"/>
      <c r="C1399" s="66"/>
      <c r="D1399" s="7" t="s">
        <v>189</v>
      </c>
      <c r="E1399" s="9">
        <v>0</v>
      </c>
      <c r="F1399" s="9">
        <v>0</v>
      </c>
      <c r="G1399" s="9">
        <v>0</v>
      </c>
      <c r="H1399" s="9">
        <v>0</v>
      </c>
      <c r="I1399" s="9">
        <v>0</v>
      </c>
      <c r="J1399" s="4">
        <f t="shared" si="44"/>
        <v>0</v>
      </c>
    </row>
    <row r="1400" spans="1:10" ht="30" customHeight="1">
      <c r="A1400" s="74"/>
      <c r="B1400" s="74"/>
      <c r="C1400" s="66"/>
      <c r="D1400" s="7" t="s">
        <v>190</v>
      </c>
      <c r="E1400" s="9">
        <v>5</v>
      </c>
      <c r="F1400" s="9">
        <v>5</v>
      </c>
      <c r="G1400" s="9">
        <v>6</v>
      </c>
      <c r="H1400" s="9">
        <v>6</v>
      </c>
      <c r="I1400" s="9">
        <v>6</v>
      </c>
      <c r="J1400" s="4">
        <f t="shared" si="44"/>
        <v>28</v>
      </c>
    </row>
    <row r="1401" spans="1:10" ht="30" customHeight="1">
      <c r="A1401" s="74"/>
      <c r="B1401" s="74"/>
      <c r="C1401" s="66"/>
      <c r="D1401" s="7" t="s">
        <v>191</v>
      </c>
      <c r="E1401" s="9">
        <v>0</v>
      </c>
      <c r="F1401" s="9">
        <v>0</v>
      </c>
      <c r="G1401" s="9">
        <v>0</v>
      </c>
      <c r="H1401" s="9">
        <v>0</v>
      </c>
      <c r="I1401" s="9">
        <v>0</v>
      </c>
      <c r="J1401" s="4">
        <f t="shared" si="44"/>
        <v>0</v>
      </c>
    </row>
    <row r="1402" spans="1:10" ht="30" customHeight="1">
      <c r="A1402" s="75"/>
      <c r="B1402" s="75"/>
      <c r="C1402" s="67"/>
      <c r="D1402" s="7" t="s">
        <v>192</v>
      </c>
      <c r="E1402" s="9">
        <v>3</v>
      </c>
      <c r="F1402" s="9">
        <v>3</v>
      </c>
      <c r="G1402" s="9">
        <v>3</v>
      </c>
      <c r="H1402" s="9">
        <v>3</v>
      </c>
      <c r="I1402" s="9">
        <v>3</v>
      </c>
      <c r="J1402" s="4">
        <f t="shared" si="44"/>
        <v>15</v>
      </c>
    </row>
    <row r="1403" spans="1:10" ht="30" customHeight="1">
      <c r="A1403" s="76">
        <v>5</v>
      </c>
      <c r="B1403" s="51" t="s">
        <v>157</v>
      </c>
      <c r="C1403" s="65" t="s">
        <v>158</v>
      </c>
      <c r="D1403" s="7" t="s">
        <v>188</v>
      </c>
      <c r="E1403" s="8">
        <f>SUM(E1404:E1407)</f>
        <v>0</v>
      </c>
      <c r="F1403" s="8">
        <f>SUM(F1404:F1407)</f>
        <v>0</v>
      </c>
      <c r="G1403" s="8">
        <f>SUM(G1404:G1407)</f>
        <v>0</v>
      </c>
      <c r="H1403" s="8">
        <f>SUM(H1404:H1407)</f>
        <v>0</v>
      </c>
      <c r="I1403" s="8">
        <f>SUM(I1404:I1407)</f>
        <v>0</v>
      </c>
      <c r="J1403" s="4">
        <f t="shared" si="44"/>
        <v>0</v>
      </c>
    </row>
    <row r="1404" spans="1:11" ht="30" customHeight="1">
      <c r="A1404" s="74"/>
      <c r="B1404" s="74"/>
      <c r="C1404" s="66"/>
      <c r="D1404" s="7" t="s">
        <v>189</v>
      </c>
      <c r="E1404" s="9">
        <v>0</v>
      </c>
      <c r="F1404" s="9">
        <v>0</v>
      </c>
      <c r="G1404" s="9">
        <v>0</v>
      </c>
      <c r="H1404" s="9">
        <v>0</v>
      </c>
      <c r="I1404" s="9">
        <v>0</v>
      </c>
      <c r="J1404" s="4">
        <f t="shared" si="44"/>
        <v>0</v>
      </c>
      <c r="K1404" s="14"/>
    </row>
    <row r="1405" spans="1:10" ht="30" customHeight="1">
      <c r="A1405" s="74"/>
      <c r="B1405" s="74"/>
      <c r="C1405" s="66"/>
      <c r="D1405" s="7" t="s">
        <v>190</v>
      </c>
      <c r="E1405" s="9">
        <v>0</v>
      </c>
      <c r="F1405" s="9">
        <v>0</v>
      </c>
      <c r="G1405" s="9">
        <v>0</v>
      </c>
      <c r="H1405" s="9">
        <v>0</v>
      </c>
      <c r="I1405" s="9">
        <v>0</v>
      </c>
      <c r="J1405" s="4">
        <f t="shared" si="44"/>
        <v>0</v>
      </c>
    </row>
    <row r="1406" spans="1:10" ht="30" customHeight="1">
      <c r="A1406" s="74"/>
      <c r="B1406" s="74"/>
      <c r="C1406" s="66"/>
      <c r="D1406" s="7" t="s">
        <v>191</v>
      </c>
      <c r="E1406" s="9">
        <v>0</v>
      </c>
      <c r="F1406" s="9">
        <v>0</v>
      </c>
      <c r="G1406" s="9">
        <v>0</v>
      </c>
      <c r="H1406" s="9">
        <v>0</v>
      </c>
      <c r="I1406" s="9">
        <v>0</v>
      </c>
      <c r="J1406" s="4">
        <f t="shared" si="44"/>
        <v>0</v>
      </c>
    </row>
    <row r="1407" spans="1:10" ht="30" customHeight="1">
      <c r="A1407" s="75"/>
      <c r="B1407" s="75"/>
      <c r="C1407" s="67"/>
      <c r="D1407" s="7" t="s">
        <v>192</v>
      </c>
      <c r="E1407" s="9">
        <v>0</v>
      </c>
      <c r="F1407" s="9">
        <v>0</v>
      </c>
      <c r="G1407" s="9">
        <v>0</v>
      </c>
      <c r="H1407" s="9">
        <v>0</v>
      </c>
      <c r="I1407" s="9">
        <v>0</v>
      </c>
      <c r="J1407" s="4">
        <f t="shared" si="44"/>
        <v>0</v>
      </c>
    </row>
    <row r="1408" spans="1:10" ht="30" customHeight="1">
      <c r="A1408" s="76">
        <v>6</v>
      </c>
      <c r="B1408" s="51" t="s">
        <v>492</v>
      </c>
      <c r="C1408" s="65" t="s">
        <v>126</v>
      </c>
      <c r="D1408" s="7" t="s">
        <v>188</v>
      </c>
      <c r="E1408" s="8">
        <f>SUM(E1409:E1412)</f>
        <v>8</v>
      </c>
      <c r="F1408" s="8">
        <f>SUM(F1409:F1412)</f>
        <v>8</v>
      </c>
      <c r="G1408" s="8">
        <f>SUM(G1409:G1412)</f>
        <v>8</v>
      </c>
      <c r="H1408" s="8">
        <f>SUM(H1409:H1412)</f>
        <v>8</v>
      </c>
      <c r="I1408" s="8">
        <f>SUM(I1409:I1412)</f>
        <v>8</v>
      </c>
      <c r="J1408" s="4">
        <f t="shared" si="44"/>
        <v>40</v>
      </c>
    </row>
    <row r="1409" spans="1:10" ht="30" customHeight="1">
      <c r="A1409" s="74"/>
      <c r="B1409" s="74"/>
      <c r="C1409" s="66"/>
      <c r="D1409" s="7" t="s">
        <v>189</v>
      </c>
      <c r="E1409" s="9">
        <v>0</v>
      </c>
      <c r="F1409" s="9">
        <v>0</v>
      </c>
      <c r="G1409" s="9">
        <v>0</v>
      </c>
      <c r="H1409" s="9">
        <v>0</v>
      </c>
      <c r="I1409" s="9">
        <v>0</v>
      </c>
      <c r="J1409" s="4">
        <f t="shared" si="44"/>
        <v>0</v>
      </c>
    </row>
    <row r="1410" spans="1:10" ht="30" customHeight="1">
      <c r="A1410" s="74"/>
      <c r="B1410" s="74"/>
      <c r="C1410" s="66"/>
      <c r="D1410" s="7" t="s">
        <v>190</v>
      </c>
      <c r="E1410" s="9">
        <v>3</v>
      </c>
      <c r="F1410" s="9">
        <v>3</v>
      </c>
      <c r="G1410" s="9">
        <v>3</v>
      </c>
      <c r="H1410" s="9">
        <v>3</v>
      </c>
      <c r="I1410" s="9">
        <v>3</v>
      </c>
      <c r="J1410" s="4">
        <f t="shared" si="44"/>
        <v>15</v>
      </c>
    </row>
    <row r="1411" spans="1:10" ht="30" customHeight="1">
      <c r="A1411" s="74"/>
      <c r="B1411" s="74"/>
      <c r="C1411" s="66"/>
      <c r="D1411" s="7" t="s">
        <v>191</v>
      </c>
      <c r="E1411" s="9">
        <v>0</v>
      </c>
      <c r="F1411" s="9">
        <v>0</v>
      </c>
      <c r="G1411" s="9">
        <v>0</v>
      </c>
      <c r="H1411" s="9">
        <v>0</v>
      </c>
      <c r="I1411" s="9">
        <v>0</v>
      </c>
      <c r="J1411" s="4">
        <f t="shared" si="44"/>
        <v>0</v>
      </c>
    </row>
    <row r="1412" spans="1:10" ht="30" customHeight="1">
      <c r="A1412" s="75"/>
      <c r="B1412" s="75"/>
      <c r="C1412" s="67"/>
      <c r="D1412" s="7" t="s">
        <v>192</v>
      </c>
      <c r="E1412" s="9">
        <v>5</v>
      </c>
      <c r="F1412" s="9">
        <v>5</v>
      </c>
      <c r="G1412" s="9">
        <v>5</v>
      </c>
      <c r="H1412" s="9">
        <v>5</v>
      </c>
      <c r="I1412" s="9">
        <v>5</v>
      </c>
      <c r="J1412" s="4">
        <f t="shared" si="44"/>
        <v>25</v>
      </c>
    </row>
    <row r="1413" spans="1:10" ht="27.75" customHeight="1">
      <c r="A1413" s="58" t="s">
        <v>413</v>
      </c>
      <c r="B1413" s="80"/>
      <c r="C1413" s="80"/>
      <c r="D1413" s="81"/>
      <c r="E1413" s="8">
        <f>SUM(E1383,E1388,E1393,E1398,E1403,E1408)</f>
        <v>31</v>
      </c>
      <c r="F1413" s="8">
        <f>SUM(F1383,F1388,F1393,F1398,F1403,F1408)</f>
        <v>31</v>
      </c>
      <c r="G1413" s="8">
        <f>SUM(G1383,G1388,G1393,G1398,G1403,G1408)</f>
        <v>32</v>
      </c>
      <c r="H1413" s="8">
        <f>SUM(H1383,H1388,H1393,H1398,H1403,H1408)</f>
        <v>35</v>
      </c>
      <c r="I1413" s="8">
        <f>SUM(I1383,I1388,I1393,I1398,I1403,I1408)</f>
        <v>35</v>
      </c>
      <c r="J1413" s="4">
        <f t="shared" si="44"/>
        <v>164</v>
      </c>
    </row>
    <row r="1414" spans="1:10" ht="27.75" customHeight="1">
      <c r="A1414" s="25"/>
      <c r="B1414" s="26"/>
      <c r="C1414" s="26"/>
      <c r="D1414" s="27" t="s">
        <v>189</v>
      </c>
      <c r="E1414" s="28">
        <f>E1384+E1389+E1394+E1399+E1404+E1409</f>
        <v>0</v>
      </c>
      <c r="F1414" s="28">
        <f>F1384+F1389+F1394+F1399+F1404+F1409</f>
        <v>0</v>
      </c>
      <c r="G1414" s="28">
        <f>G1384+G1389+G1394+G1399+G1404+G1409</f>
        <v>0</v>
      </c>
      <c r="H1414" s="28">
        <f>H1384+H1389+H1394+H1399+H1404+H1409</f>
        <v>0</v>
      </c>
      <c r="I1414" s="28">
        <f>I1384+I1389+I1394+I1399+I1404+I1409</f>
        <v>0</v>
      </c>
      <c r="J1414" s="4">
        <f t="shared" si="44"/>
        <v>0</v>
      </c>
    </row>
    <row r="1415" spans="1:10" ht="27.75" customHeight="1">
      <c r="A1415" s="29"/>
      <c r="B1415" s="30"/>
      <c r="C1415" s="30"/>
      <c r="D1415" s="31" t="s">
        <v>190</v>
      </c>
      <c r="E1415" s="28">
        <f aca="true" t="shared" si="45" ref="E1415:I1417">E1385+E1390+E1395+E1400+E1405+E1410</f>
        <v>21</v>
      </c>
      <c r="F1415" s="28">
        <f t="shared" si="45"/>
        <v>21</v>
      </c>
      <c r="G1415" s="28">
        <f t="shared" si="45"/>
        <v>22</v>
      </c>
      <c r="H1415" s="28">
        <f t="shared" si="45"/>
        <v>24</v>
      </c>
      <c r="I1415" s="28">
        <f t="shared" si="45"/>
        <v>24</v>
      </c>
      <c r="J1415" s="4">
        <f t="shared" si="44"/>
        <v>112</v>
      </c>
    </row>
    <row r="1416" spans="1:10" ht="27.75" customHeight="1">
      <c r="A1416" s="29"/>
      <c r="B1416" s="30"/>
      <c r="C1416" s="30"/>
      <c r="D1416" s="31" t="s">
        <v>191</v>
      </c>
      <c r="E1416" s="28">
        <f t="shared" si="45"/>
        <v>2</v>
      </c>
      <c r="F1416" s="28">
        <f t="shared" si="45"/>
        <v>2</v>
      </c>
      <c r="G1416" s="28">
        <f t="shared" si="45"/>
        <v>2</v>
      </c>
      <c r="H1416" s="28">
        <f t="shared" si="45"/>
        <v>3</v>
      </c>
      <c r="I1416" s="28">
        <f t="shared" si="45"/>
        <v>3</v>
      </c>
      <c r="J1416" s="4">
        <f t="shared" si="44"/>
        <v>12</v>
      </c>
    </row>
    <row r="1417" spans="1:10" ht="27.75" customHeight="1">
      <c r="A1417" s="29"/>
      <c r="B1417" s="30"/>
      <c r="C1417" s="30"/>
      <c r="D1417" s="31" t="s">
        <v>192</v>
      </c>
      <c r="E1417" s="28">
        <f t="shared" si="45"/>
        <v>8</v>
      </c>
      <c r="F1417" s="28">
        <f t="shared" si="45"/>
        <v>8</v>
      </c>
      <c r="G1417" s="28">
        <f t="shared" si="45"/>
        <v>8</v>
      </c>
      <c r="H1417" s="28">
        <f t="shared" si="45"/>
        <v>8</v>
      </c>
      <c r="I1417" s="28">
        <f t="shared" si="45"/>
        <v>8</v>
      </c>
      <c r="J1417" s="4">
        <f t="shared" si="44"/>
        <v>40</v>
      </c>
    </row>
    <row r="1418" spans="1:10" ht="27.75" customHeight="1">
      <c r="A1418" s="36" t="s">
        <v>161</v>
      </c>
      <c r="B1418" s="37"/>
      <c r="C1418" s="37"/>
      <c r="D1418" s="37"/>
      <c r="E1418" s="37"/>
      <c r="F1418" s="37"/>
      <c r="G1418" s="37"/>
      <c r="H1418" s="37"/>
      <c r="I1418" s="37"/>
      <c r="J1418" s="4"/>
    </row>
    <row r="1419" spans="1:10" ht="27.75" customHeight="1">
      <c r="A1419" s="35" t="s">
        <v>162</v>
      </c>
      <c r="B1419" s="38"/>
      <c r="C1419" s="38"/>
      <c r="D1419" s="38"/>
      <c r="E1419" s="38"/>
      <c r="F1419" s="38"/>
      <c r="G1419" s="38"/>
      <c r="H1419" s="38"/>
      <c r="I1419" s="38"/>
      <c r="J1419" s="4"/>
    </row>
    <row r="1420" spans="1:10" ht="27.75" customHeight="1">
      <c r="A1420" s="32" t="s">
        <v>163</v>
      </c>
      <c r="B1420" s="33"/>
      <c r="C1420" s="33"/>
      <c r="D1420" s="33"/>
      <c r="E1420" s="33"/>
      <c r="F1420" s="33"/>
      <c r="G1420" s="33"/>
      <c r="H1420" s="33"/>
      <c r="I1420" s="33"/>
      <c r="J1420" s="4"/>
    </row>
    <row r="1421" spans="1:10" ht="27.75" customHeight="1">
      <c r="A1421" s="76">
        <v>1</v>
      </c>
      <c r="B1421" s="51" t="s">
        <v>493</v>
      </c>
      <c r="C1421" s="54" t="s">
        <v>164</v>
      </c>
      <c r="D1421" s="7" t="s">
        <v>188</v>
      </c>
      <c r="E1421" s="8">
        <f>SUM(E1422:E1425)</f>
        <v>0</v>
      </c>
      <c r="F1421" s="8">
        <f>SUM(F1422:F1425)</f>
        <v>10</v>
      </c>
      <c r="G1421" s="8">
        <f>SUM(G1422:G1425)</f>
        <v>20</v>
      </c>
      <c r="H1421" s="8">
        <f>SUM(H1422:H1425)</f>
        <v>20</v>
      </c>
      <c r="I1421" s="8">
        <f>SUM(I1422:I1425)</f>
        <v>20</v>
      </c>
      <c r="J1421" s="4">
        <f aca="true" t="shared" si="46" ref="J1421:J1484">SUM(E1421:I1421)</f>
        <v>70</v>
      </c>
    </row>
    <row r="1422" spans="1:10" ht="27.75" customHeight="1">
      <c r="A1422" s="52"/>
      <c r="B1422" s="52"/>
      <c r="C1422" s="54"/>
      <c r="D1422" s="7" t="s">
        <v>189</v>
      </c>
      <c r="E1422" s="9">
        <v>0</v>
      </c>
      <c r="F1422" s="9">
        <v>0</v>
      </c>
      <c r="G1422" s="9">
        <v>0</v>
      </c>
      <c r="H1422" s="9">
        <v>0</v>
      </c>
      <c r="I1422" s="9">
        <v>0</v>
      </c>
      <c r="J1422" s="4">
        <f t="shared" si="46"/>
        <v>0</v>
      </c>
    </row>
    <row r="1423" spans="1:10" ht="27.75" customHeight="1">
      <c r="A1423" s="52"/>
      <c r="B1423" s="52"/>
      <c r="C1423" s="54"/>
      <c r="D1423" s="7" t="s">
        <v>190</v>
      </c>
      <c r="E1423" s="9">
        <v>0</v>
      </c>
      <c r="F1423" s="9">
        <v>10</v>
      </c>
      <c r="G1423" s="9">
        <v>10</v>
      </c>
      <c r="H1423" s="9">
        <v>10</v>
      </c>
      <c r="I1423" s="9">
        <v>10</v>
      </c>
      <c r="J1423" s="4">
        <f t="shared" si="46"/>
        <v>40</v>
      </c>
    </row>
    <row r="1424" spans="1:10" ht="27.75" customHeight="1">
      <c r="A1424" s="52"/>
      <c r="B1424" s="52"/>
      <c r="C1424" s="54"/>
      <c r="D1424" s="7" t="s">
        <v>191</v>
      </c>
      <c r="E1424" s="9">
        <v>0</v>
      </c>
      <c r="F1424" s="9">
        <v>0</v>
      </c>
      <c r="G1424" s="9">
        <v>10</v>
      </c>
      <c r="H1424" s="9">
        <v>10</v>
      </c>
      <c r="I1424" s="9">
        <v>10</v>
      </c>
      <c r="J1424" s="4">
        <f t="shared" si="46"/>
        <v>30</v>
      </c>
    </row>
    <row r="1425" spans="1:10" ht="27.75" customHeight="1">
      <c r="A1425" s="53"/>
      <c r="B1425" s="53"/>
      <c r="C1425" s="54"/>
      <c r="D1425" s="7" t="s">
        <v>192</v>
      </c>
      <c r="E1425" s="9">
        <v>0</v>
      </c>
      <c r="F1425" s="9">
        <v>0</v>
      </c>
      <c r="G1425" s="9">
        <v>0</v>
      </c>
      <c r="H1425" s="9">
        <v>0</v>
      </c>
      <c r="I1425" s="9">
        <v>0</v>
      </c>
      <c r="J1425" s="4">
        <f t="shared" si="46"/>
        <v>0</v>
      </c>
    </row>
    <row r="1426" spans="1:10" ht="27.75" customHeight="1">
      <c r="A1426" s="76">
        <v>2</v>
      </c>
      <c r="B1426" s="51" t="s">
        <v>494</v>
      </c>
      <c r="C1426" s="54" t="s">
        <v>127</v>
      </c>
      <c r="D1426" s="7" t="s">
        <v>188</v>
      </c>
      <c r="E1426" s="8">
        <f>SUM(E1427:E1430)</f>
        <v>6</v>
      </c>
      <c r="F1426" s="8">
        <f>SUM(F1427:F1430)</f>
        <v>9</v>
      </c>
      <c r="G1426" s="8">
        <f>SUM(G1427:G1430)</f>
        <v>9</v>
      </c>
      <c r="H1426" s="8">
        <f>SUM(H1427:H1430)</f>
        <v>9</v>
      </c>
      <c r="I1426" s="8">
        <f>SUM(I1427:I1430)</f>
        <v>9</v>
      </c>
      <c r="J1426" s="4">
        <f t="shared" si="46"/>
        <v>42</v>
      </c>
    </row>
    <row r="1427" spans="1:10" ht="27.75" customHeight="1">
      <c r="A1427" s="52"/>
      <c r="B1427" s="52"/>
      <c r="C1427" s="54"/>
      <c r="D1427" s="7" t="s">
        <v>189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  <c r="J1427" s="4">
        <f t="shared" si="46"/>
        <v>0</v>
      </c>
    </row>
    <row r="1428" spans="1:10" ht="27.75" customHeight="1">
      <c r="A1428" s="52"/>
      <c r="B1428" s="52"/>
      <c r="C1428" s="54"/>
      <c r="D1428" s="7" t="s">
        <v>190</v>
      </c>
      <c r="E1428" s="9">
        <v>2</v>
      </c>
      <c r="F1428" s="9">
        <v>5</v>
      </c>
      <c r="G1428" s="9">
        <v>5</v>
      </c>
      <c r="H1428" s="9">
        <v>5</v>
      </c>
      <c r="I1428" s="9">
        <v>5</v>
      </c>
      <c r="J1428" s="4">
        <f t="shared" si="46"/>
        <v>22</v>
      </c>
    </row>
    <row r="1429" spans="1:10" ht="27.75" customHeight="1">
      <c r="A1429" s="52"/>
      <c r="B1429" s="52"/>
      <c r="C1429" s="54"/>
      <c r="D1429" s="7" t="s">
        <v>191</v>
      </c>
      <c r="E1429" s="9">
        <v>1</v>
      </c>
      <c r="F1429" s="9">
        <v>1</v>
      </c>
      <c r="G1429" s="9">
        <v>1</v>
      </c>
      <c r="H1429" s="9">
        <v>1</v>
      </c>
      <c r="I1429" s="9">
        <v>1</v>
      </c>
      <c r="J1429" s="4">
        <f t="shared" si="46"/>
        <v>5</v>
      </c>
    </row>
    <row r="1430" spans="1:10" ht="27.75" customHeight="1">
      <c r="A1430" s="53"/>
      <c r="B1430" s="53"/>
      <c r="C1430" s="54"/>
      <c r="D1430" s="7" t="s">
        <v>192</v>
      </c>
      <c r="E1430" s="9">
        <v>3</v>
      </c>
      <c r="F1430" s="9">
        <v>3</v>
      </c>
      <c r="G1430" s="9">
        <v>3</v>
      </c>
      <c r="H1430" s="9">
        <v>3</v>
      </c>
      <c r="I1430" s="9">
        <v>3</v>
      </c>
      <c r="J1430" s="4">
        <f t="shared" si="46"/>
        <v>15</v>
      </c>
    </row>
    <row r="1431" spans="1:10" ht="27.75" customHeight="1">
      <c r="A1431" s="76">
        <v>3</v>
      </c>
      <c r="B1431" s="51" t="s">
        <v>197</v>
      </c>
      <c r="C1431" s="54" t="s">
        <v>165</v>
      </c>
      <c r="D1431" s="7" t="s">
        <v>188</v>
      </c>
      <c r="E1431" s="8">
        <f>SUM(E1432:E1435)</f>
        <v>3</v>
      </c>
      <c r="F1431" s="8">
        <f>SUM(F1432:F1435)</f>
        <v>3</v>
      </c>
      <c r="G1431" s="8">
        <f>SUM(G1432:G1435)</f>
        <v>3</v>
      </c>
      <c r="H1431" s="8">
        <f>SUM(H1432:H1435)</f>
        <v>3</v>
      </c>
      <c r="I1431" s="8">
        <f>SUM(I1432:I1435)</f>
        <v>3</v>
      </c>
      <c r="J1431" s="4">
        <f t="shared" si="46"/>
        <v>15</v>
      </c>
    </row>
    <row r="1432" spans="1:10" ht="27.75" customHeight="1">
      <c r="A1432" s="52"/>
      <c r="B1432" s="52"/>
      <c r="C1432" s="54"/>
      <c r="D1432" s="7" t="s">
        <v>189</v>
      </c>
      <c r="E1432" s="9">
        <v>0</v>
      </c>
      <c r="F1432" s="9">
        <v>0</v>
      </c>
      <c r="G1432" s="9">
        <v>0</v>
      </c>
      <c r="H1432" s="9">
        <v>0</v>
      </c>
      <c r="I1432" s="9">
        <v>0</v>
      </c>
      <c r="J1432" s="4">
        <f t="shared" si="46"/>
        <v>0</v>
      </c>
    </row>
    <row r="1433" spans="1:10" ht="27.75" customHeight="1">
      <c r="A1433" s="52"/>
      <c r="B1433" s="52"/>
      <c r="C1433" s="54"/>
      <c r="D1433" s="7" t="s">
        <v>190</v>
      </c>
      <c r="E1433" s="9">
        <v>0</v>
      </c>
      <c r="F1433" s="9">
        <v>0</v>
      </c>
      <c r="G1433" s="9">
        <v>0</v>
      </c>
      <c r="H1433" s="9">
        <v>0</v>
      </c>
      <c r="I1433" s="9">
        <v>0</v>
      </c>
      <c r="J1433" s="4">
        <f t="shared" si="46"/>
        <v>0</v>
      </c>
    </row>
    <row r="1434" spans="1:10" ht="27.75" customHeight="1">
      <c r="A1434" s="52"/>
      <c r="B1434" s="52"/>
      <c r="C1434" s="54"/>
      <c r="D1434" s="7" t="s">
        <v>191</v>
      </c>
      <c r="E1434" s="9">
        <v>0</v>
      </c>
      <c r="F1434" s="9">
        <v>0</v>
      </c>
      <c r="G1434" s="9">
        <v>0</v>
      </c>
      <c r="H1434" s="9">
        <v>0</v>
      </c>
      <c r="I1434" s="9">
        <v>0</v>
      </c>
      <c r="J1434" s="4">
        <f t="shared" si="46"/>
        <v>0</v>
      </c>
    </row>
    <row r="1435" spans="1:10" ht="27.75" customHeight="1">
      <c r="A1435" s="53"/>
      <c r="B1435" s="53"/>
      <c r="C1435" s="54"/>
      <c r="D1435" s="7" t="s">
        <v>192</v>
      </c>
      <c r="E1435" s="9">
        <v>3</v>
      </c>
      <c r="F1435" s="9">
        <v>3</v>
      </c>
      <c r="G1435" s="9">
        <v>3</v>
      </c>
      <c r="H1435" s="9">
        <v>3</v>
      </c>
      <c r="I1435" s="9">
        <v>3</v>
      </c>
      <c r="J1435" s="4">
        <f t="shared" si="46"/>
        <v>15</v>
      </c>
    </row>
    <row r="1436" spans="1:10" ht="27.75" customHeight="1">
      <c r="A1436" s="76">
        <v>4</v>
      </c>
      <c r="B1436" s="51" t="s">
        <v>495</v>
      </c>
      <c r="C1436" s="54" t="s">
        <v>128</v>
      </c>
      <c r="D1436" s="7" t="s">
        <v>188</v>
      </c>
      <c r="E1436" s="8">
        <f>SUM(E1437:E1440)</f>
        <v>4</v>
      </c>
      <c r="F1436" s="8">
        <f>SUM(F1437:F1440)</f>
        <v>6</v>
      </c>
      <c r="G1436" s="8">
        <f>SUM(G1437:G1440)</f>
        <v>7</v>
      </c>
      <c r="H1436" s="8">
        <f>SUM(H1437:H1440)</f>
        <v>8</v>
      </c>
      <c r="I1436" s="8">
        <f>SUM(I1437:I1440)</f>
        <v>8</v>
      </c>
      <c r="J1436" s="4">
        <f t="shared" si="46"/>
        <v>33</v>
      </c>
    </row>
    <row r="1437" spans="1:10" ht="27.75" customHeight="1">
      <c r="A1437" s="52"/>
      <c r="B1437" s="52"/>
      <c r="C1437" s="54"/>
      <c r="D1437" s="7" t="s">
        <v>189</v>
      </c>
      <c r="E1437" s="9">
        <v>0</v>
      </c>
      <c r="F1437" s="9">
        <v>0</v>
      </c>
      <c r="G1437" s="9">
        <v>0</v>
      </c>
      <c r="H1437" s="9">
        <v>0</v>
      </c>
      <c r="I1437" s="9">
        <v>0</v>
      </c>
      <c r="J1437" s="4">
        <f t="shared" si="46"/>
        <v>0</v>
      </c>
    </row>
    <row r="1438" spans="1:10" ht="27.75" customHeight="1">
      <c r="A1438" s="52"/>
      <c r="B1438" s="52"/>
      <c r="C1438" s="54"/>
      <c r="D1438" s="7" t="s">
        <v>190</v>
      </c>
      <c r="E1438" s="9">
        <v>0</v>
      </c>
      <c r="F1438" s="9">
        <v>2</v>
      </c>
      <c r="G1438" s="9">
        <v>3</v>
      </c>
      <c r="H1438" s="9">
        <v>4</v>
      </c>
      <c r="I1438" s="9">
        <v>4</v>
      </c>
      <c r="J1438" s="4">
        <f t="shared" si="46"/>
        <v>13</v>
      </c>
    </row>
    <row r="1439" spans="1:10" ht="27.75" customHeight="1">
      <c r="A1439" s="52"/>
      <c r="B1439" s="52"/>
      <c r="C1439" s="54"/>
      <c r="D1439" s="7" t="s">
        <v>191</v>
      </c>
      <c r="E1439" s="9">
        <v>0</v>
      </c>
      <c r="F1439" s="9">
        <v>0</v>
      </c>
      <c r="G1439" s="9">
        <v>0</v>
      </c>
      <c r="H1439" s="9">
        <v>0</v>
      </c>
      <c r="I1439" s="9">
        <v>0</v>
      </c>
      <c r="J1439" s="4">
        <f t="shared" si="46"/>
        <v>0</v>
      </c>
    </row>
    <row r="1440" spans="1:10" ht="27.75" customHeight="1">
      <c r="A1440" s="53"/>
      <c r="B1440" s="53"/>
      <c r="C1440" s="54"/>
      <c r="D1440" s="7" t="s">
        <v>192</v>
      </c>
      <c r="E1440" s="9">
        <v>4</v>
      </c>
      <c r="F1440" s="9">
        <v>4</v>
      </c>
      <c r="G1440" s="9">
        <v>4</v>
      </c>
      <c r="H1440" s="9">
        <v>4</v>
      </c>
      <c r="I1440" s="9">
        <v>4</v>
      </c>
      <c r="J1440" s="4">
        <f t="shared" si="46"/>
        <v>20</v>
      </c>
    </row>
    <row r="1441" spans="1:10" ht="27.75" customHeight="1">
      <c r="A1441" s="76">
        <v>5</v>
      </c>
      <c r="B1441" s="51" t="s">
        <v>129</v>
      </c>
      <c r="C1441" s="54" t="s">
        <v>180</v>
      </c>
      <c r="D1441" s="7" t="s">
        <v>188</v>
      </c>
      <c r="E1441" s="8">
        <f>SUM(E1442:E1445)</f>
        <v>3</v>
      </c>
      <c r="F1441" s="8">
        <f>SUM(F1442:F1445)</f>
        <v>3</v>
      </c>
      <c r="G1441" s="8">
        <f>SUM(G1442:G1445)</f>
        <v>3</v>
      </c>
      <c r="H1441" s="8">
        <f>SUM(H1442:H1445)</f>
        <v>3</v>
      </c>
      <c r="I1441" s="8">
        <f>SUM(I1442:I1445)</f>
        <v>3</v>
      </c>
      <c r="J1441" s="4">
        <f t="shared" si="46"/>
        <v>15</v>
      </c>
    </row>
    <row r="1442" spans="1:10" ht="27.75" customHeight="1">
      <c r="A1442" s="52"/>
      <c r="B1442" s="52"/>
      <c r="C1442" s="54"/>
      <c r="D1442" s="7" t="s">
        <v>189</v>
      </c>
      <c r="E1442" s="9">
        <v>0</v>
      </c>
      <c r="F1442" s="9">
        <v>0</v>
      </c>
      <c r="G1442" s="9">
        <v>0</v>
      </c>
      <c r="H1442" s="9">
        <v>0</v>
      </c>
      <c r="I1442" s="9">
        <v>0</v>
      </c>
      <c r="J1442" s="4">
        <f t="shared" si="46"/>
        <v>0</v>
      </c>
    </row>
    <row r="1443" spans="1:10" ht="27.75" customHeight="1">
      <c r="A1443" s="52"/>
      <c r="B1443" s="52"/>
      <c r="C1443" s="54"/>
      <c r="D1443" s="7" t="s">
        <v>190</v>
      </c>
      <c r="E1443" s="9">
        <v>0</v>
      </c>
      <c r="F1443" s="9">
        <v>0</v>
      </c>
      <c r="G1443" s="9">
        <v>0</v>
      </c>
      <c r="H1443" s="9">
        <v>0</v>
      </c>
      <c r="I1443" s="9">
        <v>0</v>
      </c>
      <c r="J1443" s="4">
        <f t="shared" si="46"/>
        <v>0</v>
      </c>
    </row>
    <row r="1444" spans="1:10" ht="27.75" customHeight="1">
      <c r="A1444" s="52"/>
      <c r="B1444" s="52"/>
      <c r="C1444" s="54"/>
      <c r="D1444" s="7" t="s">
        <v>191</v>
      </c>
      <c r="E1444" s="9">
        <v>0</v>
      </c>
      <c r="F1444" s="9">
        <v>0</v>
      </c>
      <c r="G1444" s="9">
        <v>0</v>
      </c>
      <c r="H1444" s="9">
        <v>0</v>
      </c>
      <c r="I1444" s="9">
        <v>0</v>
      </c>
      <c r="J1444" s="4">
        <f t="shared" si="46"/>
        <v>0</v>
      </c>
    </row>
    <row r="1445" spans="1:10" ht="30" customHeight="1">
      <c r="A1445" s="53"/>
      <c r="B1445" s="53"/>
      <c r="C1445" s="54"/>
      <c r="D1445" s="7" t="s">
        <v>192</v>
      </c>
      <c r="E1445" s="9">
        <v>3</v>
      </c>
      <c r="F1445" s="9">
        <v>3</v>
      </c>
      <c r="G1445" s="9">
        <v>3</v>
      </c>
      <c r="H1445" s="9">
        <v>3</v>
      </c>
      <c r="I1445" s="9">
        <v>3</v>
      </c>
      <c r="J1445" s="4">
        <f t="shared" si="46"/>
        <v>15</v>
      </c>
    </row>
    <row r="1446" spans="1:10" ht="30" customHeight="1">
      <c r="A1446" s="76">
        <v>6</v>
      </c>
      <c r="B1446" s="51" t="s">
        <v>496</v>
      </c>
      <c r="C1446" s="54" t="s">
        <v>387</v>
      </c>
      <c r="D1446" s="7" t="s">
        <v>188</v>
      </c>
      <c r="E1446" s="8">
        <f>SUM(E1447:E1450)</f>
        <v>2</v>
      </c>
      <c r="F1446" s="8">
        <f>SUM(F1447:F1450)</f>
        <v>3.5</v>
      </c>
      <c r="G1446" s="8">
        <f>SUM(G1447:G1450)</f>
        <v>3.5</v>
      </c>
      <c r="H1446" s="8">
        <f>SUM(H1447:H1450)</f>
        <v>3.5</v>
      </c>
      <c r="I1446" s="8">
        <f>SUM(I1447:I1450)</f>
        <v>3.5</v>
      </c>
      <c r="J1446" s="4">
        <f t="shared" si="46"/>
        <v>16</v>
      </c>
    </row>
    <row r="1447" spans="1:10" ht="30" customHeight="1">
      <c r="A1447" s="52"/>
      <c r="B1447" s="52"/>
      <c r="C1447" s="54"/>
      <c r="D1447" s="7" t="s">
        <v>189</v>
      </c>
      <c r="E1447" s="9">
        <v>0</v>
      </c>
      <c r="F1447" s="9">
        <v>0</v>
      </c>
      <c r="G1447" s="9">
        <v>0</v>
      </c>
      <c r="H1447" s="9">
        <v>0</v>
      </c>
      <c r="I1447" s="9">
        <v>0</v>
      </c>
      <c r="J1447" s="4">
        <f t="shared" si="46"/>
        <v>0</v>
      </c>
    </row>
    <row r="1448" spans="1:10" ht="30" customHeight="1">
      <c r="A1448" s="52"/>
      <c r="B1448" s="52"/>
      <c r="C1448" s="54"/>
      <c r="D1448" s="7" t="s">
        <v>190</v>
      </c>
      <c r="E1448" s="9">
        <v>1</v>
      </c>
      <c r="F1448" s="9">
        <v>2.5</v>
      </c>
      <c r="G1448" s="9">
        <v>2.5</v>
      </c>
      <c r="H1448" s="9">
        <v>2.5</v>
      </c>
      <c r="I1448" s="9">
        <v>2.5</v>
      </c>
      <c r="J1448" s="4">
        <f t="shared" si="46"/>
        <v>11</v>
      </c>
    </row>
    <row r="1449" spans="1:10" ht="30" customHeight="1">
      <c r="A1449" s="52"/>
      <c r="B1449" s="52"/>
      <c r="C1449" s="54"/>
      <c r="D1449" s="7" t="s">
        <v>191</v>
      </c>
      <c r="E1449" s="9">
        <v>0</v>
      </c>
      <c r="F1449" s="9">
        <v>0</v>
      </c>
      <c r="G1449" s="9">
        <v>0</v>
      </c>
      <c r="H1449" s="9">
        <v>0</v>
      </c>
      <c r="I1449" s="9">
        <v>0</v>
      </c>
      <c r="J1449" s="4">
        <f t="shared" si="46"/>
        <v>0</v>
      </c>
    </row>
    <row r="1450" spans="1:10" ht="30" customHeight="1">
      <c r="A1450" s="53"/>
      <c r="B1450" s="53"/>
      <c r="C1450" s="54"/>
      <c r="D1450" s="7" t="s">
        <v>192</v>
      </c>
      <c r="E1450" s="9">
        <v>1</v>
      </c>
      <c r="F1450" s="9">
        <v>1</v>
      </c>
      <c r="G1450" s="9">
        <v>1</v>
      </c>
      <c r="H1450" s="9">
        <v>1</v>
      </c>
      <c r="I1450" s="9">
        <v>1</v>
      </c>
      <c r="J1450" s="4">
        <f t="shared" si="46"/>
        <v>5</v>
      </c>
    </row>
    <row r="1451" spans="1:10" ht="30" customHeight="1">
      <c r="A1451" s="76">
        <v>7</v>
      </c>
      <c r="B1451" s="51" t="s">
        <v>497</v>
      </c>
      <c r="C1451" s="54" t="s">
        <v>130</v>
      </c>
      <c r="D1451" s="7" t="s">
        <v>188</v>
      </c>
      <c r="E1451" s="8">
        <f>SUM(E1452:E1455)</f>
        <v>3</v>
      </c>
      <c r="F1451" s="8">
        <f>SUM(F1452:F1455)</f>
        <v>4</v>
      </c>
      <c r="G1451" s="8">
        <f>SUM(G1452:G1455)</f>
        <v>4</v>
      </c>
      <c r="H1451" s="8">
        <f>SUM(H1452:H1455)</f>
        <v>4</v>
      </c>
      <c r="I1451" s="8">
        <f>SUM(I1452:I1455)</f>
        <v>4</v>
      </c>
      <c r="J1451" s="4">
        <f t="shared" si="46"/>
        <v>19</v>
      </c>
    </row>
    <row r="1452" spans="1:10" ht="30" customHeight="1">
      <c r="A1452" s="52"/>
      <c r="B1452" s="52"/>
      <c r="C1452" s="54"/>
      <c r="D1452" s="7" t="s">
        <v>189</v>
      </c>
      <c r="E1452" s="9">
        <v>0</v>
      </c>
      <c r="F1452" s="9">
        <v>0</v>
      </c>
      <c r="G1452" s="9">
        <v>0</v>
      </c>
      <c r="H1452" s="9">
        <v>0</v>
      </c>
      <c r="I1452" s="9">
        <v>0</v>
      </c>
      <c r="J1452" s="4">
        <f t="shared" si="46"/>
        <v>0</v>
      </c>
    </row>
    <row r="1453" spans="1:10" ht="30" customHeight="1">
      <c r="A1453" s="52"/>
      <c r="B1453" s="52"/>
      <c r="C1453" s="54"/>
      <c r="D1453" s="7" t="s">
        <v>190</v>
      </c>
      <c r="E1453" s="9">
        <v>1</v>
      </c>
      <c r="F1453" s="9">
        <v>2</v>
      </c>
      <c r="G1453" s="9">
        <v>2</v>
      </c>
      <c r="H1453" s="9">
        <v>2</v>
      </c>
      <c r="I1453" s="9">
        <v>2</v>
      </c>
      <c r="J1453" s="4">
        <f t="shared" si="46"/>
        <v>9</v>
      </c>
    </row>
    <row r="1454" spans="1:10" ht="30" customHeight="1">
      <c r="A1454" s="52"/>
      <c r="B1454" s="52"/>
      <c r="C1454" s="54"/>
      <c r="D1454" s="7" t="s">
        <v>191</v>
      </c>
      <c r="E1454" s="9">
        <v>0</v>
      </c>
      <c r="F1454" s="9">
        <v>0</v>
      </c>
      <c r="G1454" s="9">
        <v>0</v>
      </c>
      <c r="H1454" s="9">
        <v>0</v>
      </c>
      <c r="I1454" s="9">
        <v>0</v>
      </c>
      <c r="J1454" s="4">
        <f t="shared" si="46"/>
        <v>0</v>
      </c>
    </row>
    <row r="1455" spans="1:10" ht="30" customHeight="1">
      <c r="A1455" s="53"/>
      <c r="B1455" s="53"/>
      <c r="C1455" s="54"/>
      <c r="D1455" s="7" t="s">
        <v>192</v>
      </c>
      <c r="E1455" s="9">
        <v>2</v>
      </c>
      <c r="F1455" s="9">
        <v>2</v>
      </c>
      <c r="G1455" s="9">
        <v>2</v>
      </c>
      <c r="H1455" s="9">
        <v>2</v>
      </c>
      <c r="I1455" s="9">
        <v>2</v>
      </c>
      <c r="J1455" s="4">
        <f t="shared" si="46"/>
        <v>10</v>
      </c>
    </row>
    <row r="1456" spans="1:10" ht="30" customHeight="1">
      <c r="A1456" s="58" t="s">
        <v>413</v>
      </c>
      <c r="B1456" s="80"/>
      <c r="C1456" s="80"/>
      <c r="D1456" s="81"/>
      <c r="E1456" s="8">
        <f>SUM(E1421,E1426,E1431,E1436,E1441,E1446,E1451)</f>
        <v>21</v>
      </c>
      <c r="F1456" s="8">
        <f>SUM(F1421,F1426,F1431,F1436,F1441,F1446,F1451)</f>
        <v>38.5</v>
      </c>
      <c r="G1456" s="8">
        <f>SUM(G1421,G1426,G1431,G1436,G1441,G1446,G1451)</f>
        <v>49.5</v>
      </c>
      <c r="H1456" s="8">
        <f>SUM(H1421,H1426,H1431,H1436,H1441,H1446,H1451)</f>
        <v>50.5</v>
      </c>
      <c r="I1456" s="8">
        <f>SUM(I1421,I1426,I1431,I1436,I1441,I1446,I1451)</f>
        <v>50.5</v>
      </c>
      <c r="J1456" s="4">
        <f t="shared" si="46"/>
        <v>210</v>
      </c>
    </row>
    <row r="1457" spans="1:10" ht="30" customHeight="1">
      <c r="A1457" s="25"/>
      <c r="B1457" s="26"/>
      <c r="C1457" s="26"/>
      <c r="D1457" s="27" t="s">
        <v>189</v>
      </c>
      <c r="E1457" s="28">
        <f>E1422+E1427+E1432+E1437+E1442+E1447+E1452</f>
        <v>0</v>
      </c>
      <c r="F1457" s="28">
        <f>F1422+F1427+F1432+F1437+F1442+F1447+F1452</f>
        <v>0</v>
      </c>
      <c r="G1457" s="28">
        <f>G1422+G1427+G1432+G1437+G1442+G1447+G1452</f>
        <v>0</v>
      </c>
      <c r="H1457" s="28">
        <f>H1422+H1427+H1432+H1437+H1442+H1447+H1452</f>
        <v>0</v>
      </c>
      <c r="I1457" s="28">
        <f>I1422+I1427+I1432+I1437+I1442+I1447+I1452</f>
        <v>0</v>
      </c>
      <c r="J1457" s="4">
        <f t="shared" si="46"/>
        <v>0</v>
      </c>
    </row>
    <row r="1458" spans="1:10" ht="30" customHeight="1">
      <c r="A1458" s="29"/>
      <c r="B1458" s="30"/>
      <c r="C1458" s="30"/>
      <c r="D1458" s="31" t="s">
        <v>190</v>
      </c>
      <c r="E1458" s="28">
        <f aca="true" t="shared" si="47" ref="E1458:I1460">E1423+E1428+E1433+E1438+E1443+E1448+E1453</f>
        <v>4</v>
      </c>
      <c r="F1458" s="28">
        <f t="shared" si="47"/>
        <v>21.5</v>
      </c>
      <c r="G1458" s="28">
        <f t="shared" si="47"/>
        <v>22.5</v>
      </c>
      <c r="H1458" s="28">
        <f t="shared" si="47"/>
        <v>23.5</v>
      </c>
      <c r="I1458" s="28">
        <f t="shared" si="47"/>
        <v>23.5</v>
      </c>
      <c r="J1458" s="4">
        <f t="shared" si="46"/>
        <v>95</v>
      </c>
    </row>
    <row r="1459" spans="1:10" ht="30" customHeight="1">
      <c r="A1459" s="29"/>
      <c r="B1459" s="30"/>
      <c r="C1459" s="30"/>
      <c r="D1459" s="31" t="s">
        <v>191</v>
      </c>
      <c r="E1459" s="28">
        <f t="shared" si="47"/>
        <v>1</v>
      </c>
      <c r="F1459" s="28">
        <f t="shared" si="47"/>
        <v>1</v>
      </c>
      <c r="G1459" s="28">
        <f t="shared" si="47"/>
        <v>11</v>
      </c>
      <c r="H1459" s="28">
        <f t="shared" si="47"/>
        <v>11</v>
      </c>
      <c r="I1459" s="28">
        <f t="shared" si="47"/>
        <v>11</v>
      </c>
      <c r="J1459" s="4">
        <f t="shared" si="46"/>
        <v>35</v>
      </c>
    </row>
    <row r="1460" spans="1:10" ht="27.75" customHeight="1">
      <c r="A1460" s="29"/>
      <c r="B1460" s="30"/>
      <c r="C1460" s="30"/>
      <c r="D1460" s="31" t="s">
        <v>192</v>
      </c>
      <c r="E1460" s="28">
        <f t="shared" si="47"/>
        <v>16</v>
      </c>
      <c r="F1460" s="28">
        <f t="shared" si="47"/>
        <v>16</v>
      </c>
      <c r="G1460" s="28">
        <f t="shared" si="47"/>
        <v>16</v>
      </c>
      <c r="H1460" s="28">
        <f t="shared" si="47"/>
        <v>16</v>
      </c>
      <c r="I1460" s="28">
        <f t="shared" si="47"/>
        <v>16</v>
      </c>
      <c r="J1460" s="4">
        <f t="shared" si="46"/>
        <v>80</v>
      </c>
    </row>
    <row r="1461" spans="1:10" ht="27.75" customHeight="1">
      <c r="A1461" s="32" t="s">
        <v>388</v>
      </c>
      <c r="B1461" s="33"/>
      <c r="C1461" s="33"/>
      <c r="D1461" s="33"/>
      <c r="E1461" s="33"/>
      <c r="F1461" s="33"/>
      <c r="G1461" s="33"/>
      <c r="H1461" s="33"/>
      <c r="I1461" s="33"/>
      <c r="J1461" s="4"/>
    </row>
    <row r="1462" spans="1:10" ht="27.75" customHeight="1">
      <c r="A1462" s="76">
        <v>1</v>
      </c>
      <c r="B1462" s="51" t="s">
        <v>404</v>
      </c>
      <c r="C1462" s="54" t="s">
        <v>403</v>
      </c>
      <c r="D1462" s="7" t="s">
        <v>188</v>
      </c>
      <c r="E1462" s="8">
        <f>SUM(E1463:E1466)</f>
        <v>66</v>
      </c>
      <c r="F1462" s="8">
        <f>SUM(F1463:F1466)</f>
        <v>66</v>
      </c>
      <c r="G1462" s="8">
        <f>SUM(G1463:G1466)</f>
        <v>66</v>
      </c>
      <c r="H1462" s="8">
        <f>SUM(H1463:H1466)</f>
        <v>66</v>
      </c>
      <c r="I1462" s="8">
        <f>SUM(I1463:I1466)</f>
        <v>66</v>
      </c>
      <c r="J1462" s="4">
        <f t="shared" si="46"/>
        <v>330</v>
      </c>
    </row>
    <row r="1463" spans="1:10" ht="27.75" customHeight="1">
      <c r="A1463" s="52"/>
      <c r="B1463" s="52"/>
      <c r="C1463" s="54"/>
      <c r="D1463" s="7" t="s">
        <v>189</v>
      </c>
      <c r="E1463" s="9">
        <v>0</v>
      </c>
      <c r="F1463" s="9">
        <v>0</v>
      </c>
      <c r="G1463" s="9">
        <v>0</v>
      </c>
      <c r="H1463" s="9">
        <v>0</v>
      </c>
      <c r="I1463" s="9">
        <v>0</v>
      </c>
      <c r="J1463" s="4">
        <f t="shared" si="46"/>
        <v>0</v>
      </c>
    </row>
    <row r="1464" spans="1:10" ht="27.75" customHeight="1">
      <c r="A1464" s="52"/>
      <c r="B1464" s="52"/>
      <c r="C1464" s="54"/>
      <c r="D1464" s="7" t="s">
        <v>190</v>
      </c>
      <c r="E1464" s="9">
        <v>66</v>
      </c>
      <c r="F1464" s="9">
        <v>66</v>
      </c>
      <c r="G1464" s="9">
        <v>66</v>
      </c>
      <c r="H1464" s="9">
        <v>66</v>
      </c>
      <c r="I1464" s="9">
        <v>66</v>
      </c>
      <c r="J1464" s="4">
        <f t="shared" si="46"/>
        <v>330</v>
      </c>
    </row>
    <row r="1465" spans="1:10" ht="27.75" customHeight="1">
      <c r="A1465" s="52"/>
      <c r="B1465" s="52"/>
      <c r="C1465" s="54"/>
      <c r="D1465" s="7" t="s">
        <v>191</v>
      </c>
      <c r="E1465" s="9">
        <v>0</v>
      </c>
      <c r="F1465" s="9">
        <v>0</v>
      </c>
      <c r="G1465" s="9">
        <v>0</v>
      </c>
      <c r="H1465" s="9">
        <v>0</v>
      </c>
      <c r="I1465" s="9">
        <v>0</v>
      </c>
      <c r="J1465" s="4">
        <f t="shared" si="46"/>
        <v>0</v>
      </c>
    </row>
    <row r="1466" spans="1:10" ht="27.75" customHeight="1">
      <c r="A1466" s="53"/>
      <c r="B1466" s="53"/>
      <c r="C1466" s="54"/>
      <c r="D1466" s="7" t="s">
        <v>192</v>
      </c>
      <c r="E1466" s="9">
        <v>0</v>
      </c>
      <c r="F1466" s="9">
        <v>0</v>
      </c>
      <c r="G1466" s="9">
        <v>0</v>
      </c>
      <c r="H1466" s="9">
        <v>0</v>
      </c>
      <c r="I1466" s="9">
        <v>0</v>
      </c>
      <c r="J1466" s="4">
        <f t="shared" si="46"/>
        <v>0</v>
      </c>
    </row>
    <row r="1467" spans="1:10" ht="27.75" customHeight="1">
      <c r="A1467" s="76">
        <v>2</v>
      </c>
      <c r="B1467" s="51" t="s">
        <v>131</v>
      </c>
      <c r="C1467" s="54" t="s">
        <v>132</v>
      </c>
      <c r="D1467" s="7" t="s">
        <v>188</v>
      </c>
      <c r="E1467" s="8">
        <f>SUM(E1468:E1471)</f>
        <v>0</v>
      </c>
      <c r="F1467" s="8">
        <f>SUM(F1468:F1471)</f>
        <v>0</v>
      </c>
      <c r="G1467" s="8">
        <f>SUM(G1468:G1471)</f>
        <v>0</v>
      </c>
      <c r="H1467" s="8">
        <f>SUM(H1468:H1471)</f>
        <v>0</v>
      </c>
      <c r="I1467" s="8">
        <f>SUM(I1468:I1471)</f>
        <v>0</v>
      </c>
      <c r="J1467" s="4">
        <f t="shared" si="46"/>
        <v>0</v>
      </c>
    </row>
    <row r="1468" spans="1:10" ht="27.75" customHeight="1">
      <c r="A1468" s="52"/>
      <c r="B1468" s="52"/>
      <c r="C1468" s="54"/>
      <c r="D1468" s="7" t="s">
        <v>189</v>
      </c>
      <c r="E1468" s="9">
        <v>0</v>
      </c>
      <c r="F1468" s="9">
        <v>0</v>
      </c>
      <c r="G1468" s="9">
        <v>0</v>
      </c>
      <c r="H1468" s="9">
        <v>0</v>
      </c>
      <c r="I1468" s="9">
        <v>0</v>
      </c>
      <c r="J1468" s="4">
        <f t="shared" si="46"/>
        <v>0</v>
      </c>
    </row>
    <row r="1469" spans="1:10" ht="27.75" customHeight="1">
      <c r="A1469" s="52"/>
      <c r="B1469" s="52"/>
      <c r="C1469" s="54"/>
      <c r="D1469" s="7" t="s">
        <v>190</v>
      </c>
      <c r="E1469" s="9">
        <v>0</v>
      </c>
      <c r="F1469" s="9">
        <v>0</v>
      </c>
      <c r="G1469" s="9">
        <v>0</v>
      </c>
      <c r="H1469" s="9">
        <v>0</v>
      </c>
      <c r="I1469" s="9">
        <v>0</v>
      </c>
      <c r="J1469" s="4">
        <f t="shared" si="46"/>
        <v>0</v>
      </c>
    </row>
    <row r="1470" spans="1:10" ht="27.75" customHeight="1">
      <c r="A1470" s="52"/>
      <c r="B1470" s="52"/>
      <c r="C1470" s="54"/>
      <c r="D1470" s="7" t="s">
        <v>191</v>
      </c>
      <c r="E1470" s="9">
        <v>0</v>
      </c>
      <c r="F1470" s="9">
        <v>0</v>
      </c>
      <c r="G1470" s="9">
        <v>0</v>
      </c>
      <c r="H1470" s="9">
        <v>0</v>
      </c>
      <c r="I1470" s="9">
        <v>0</v>
      </c>
      <c r="J1470" s="4">
        <f t="shared" si="46"/>
        <v>0</v>
      </c>
    </row>
    <row r="1471" spans="1:10" ht="27.75" customHeight="1">
      <c r="A1471" s="53"/>
      <c r="B1471" s="53"/>
      <c r="C1471" s="54"/>
      <c r="D1471" s="7" t="s">
        <v>192</v>
      </c>
      <c r="E1471" s="9">
        <v>0</v>
      </c>
      <c r="F1471" s="9">
        <v>0</v>
      </c>
      <c r="G1471" s="9">
        <v>0</v>
      </c>
      <c r="H1471" s="9">
        <v>0</v>
      </c>
      <c r="I1471" s="9">
        <v>0</v>
      </c>
      <c r="J1471" s="4">
        <f t="shared" si="46"/>
        <v>0</v>
      </c>
    </row>
    <row r="1472" spans="1:10" ht="27.75" customHeight="1">
      <c r="A1472" s="76">
        <v>3</v>
      </c>
      <c r="B1472" s="51" t="s">
        <v>498</v>
      </c>
      <c r="C1472" s="54" t="s">
        <v>48</v>
      </c>
      <c r="D1472" s="7" t="s">
        <v>188</v>
      </c>
      <c r="E1472" s="8">
        <f>SUM(E1473:E1476)</f>
        <v>5</v>
      </c>
      <c r="F1472" s="8">
        <f>SUM(F1473:F1476)</f>
        <v>8</v>
      </c>
      <c r="G1472" s="8">
        <f>SUM(G1473:G1476)</f>
        <v>9</v>
      </c>
      <c r="H1472" s="8">
        <f>SUM(H1473:H1476)</f>
        <v>11</v>
      </c>
      <c r="I1472" s="8">
        <f>SUM(I1473:I1476)</f>
        <v>13</v>
      </c>
      <c r="J1472" s="4">
        <f t="shared" si="46"/>
        <v>46</v>
      </c>
    </row>
    <row r="1473" spans="1:10" ht="27.75" customHeight="1">
      <c r="A1473" s="52"/>
      <c r="B1473" s="52"/>
      <c r="C1473" s="54"/>
      <c r="D1473" s="7" t="s">
        <v>189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4">
        <f t="shared" si="46"/>
        <v>0</v>
      </c>
    </row>
    <row r="1474" spans="1:10" ht="27.75" customHeight="1">
      <c r="A1474" s="52"/>
      <c r="B1474" s="52"/>
      <c r="C1474" s="54"/>
      <c r="D1474" s="7" t="s">
        <v>190</v>
      </c>
      <c r="E1474" s="9">
        <v>3</v>
      </c>
      <c r="F1474" s="9">
        <v>5</v>
      </c>
      <c r="G1474" s="9">
        <v>6</v>
      </c>
      <c r="H1474" s="9">
        <v>8</v>
      </c>
      <c r="I1474" s="9">
        <v>10</v>
      </c>
      <c r="J1474" s="4">
        <f t="shared" si="46"/>
        <v>32</v>
      </c>
    </row>
    <row r="1475" spans="1:10" ht="27.75" customHeight="1">
      <c r="A1475" s="52"/>
      <c r="B1475" s="52"/>
      <c r="C1475" s="54"/>
      <c r="D1475" s="7" t="s">
        <v>191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4">
        <f t="shared" si="46"/>
        <v>0</v>
      </c>
    </row>
    <row r="1476" spans="1:10" ht="34.5" customHeight="1" hidden="1">
      <c r="A1476" s="53"/>
      <c r="B1476" s="53"/>
      <c r="C1476" s="54"/>
      <c r="D1476" s="7" t="s">
        <v>192</v>
      </c>
      <c r="E1476" s="9">
        <v>2</v>
      </c>
      <c r="F1476" s="9">
        <v>3</v>
      </c>
      <c r="G1476" s="9">
        <v>3</v>
      </c>
      <c r="H1476" s="9">
        <v>3</v>
      </c>
      <c r="I1476" s="9">
        <v>3</v>
      </c>
      <c r="J1476" s="4">
        <f t="shared" si="46"/>
        <v>14</v>
      </c>
    </row>
    <row r="1477" spans="1:10" ht="34.5" customHeight="1" hidden="1">
      <c r="A1477" s="76">
        <v>4</v>
      </c>
      <c r="B1477" s="51" t="s">
        <v>499</v>
      </c>
      <c r="C1477" s="54" t="s">
        <v>389</v>
      </c>
      <c r="D1477" s="7" t="s">
        <v>188</v>
      </c>
      <c r="E1477" s="8">
        <f>SUM(E1478:E1481)</f>
        <v>4.3</v>
      </c>
      <c r="F1477" s="8">
        <f>SUM(F1478:F1481)</f>
        <v>5</v>
      </c>
      <c r="G1477" s="8">
        <f>SUM(G1478:G1481)</f>
        <v>7</v>
      </c>
      <c r="H1477" s="8">
        <f>SUM(H1478:H1481)</f>
        <v>7</v>
      </c>
      <c r="I1477" s="8">
        <f>SUM(I1478:I1481)</f>
        <v>7</v>
      </c>
      <c r="J1477" s="4">
        <f t="shared" si="46"/>
        <v>30.3</v>
      </c>
    </row>
    <row r="1478" spans="1:10" ht="21.75" customHeight="1" hidden="1">
      <c r="A1478" s="52"/>
      <c r="B1478" s="52"/>
      <c r="C1478" s="54"/>
      <c r="D1478" s="7" t="s">
        <v>189</v>
      </c>
      <c r="E1478" s="9">
        <v>0</v>
      </c>
      <c r="F1478" s="9">
        <v>0</v>
      </c>
      <c r="G1478" s="9">
        <v>0</v>
      </c>
      <c r="H1478" s="9">
        <v>0</v>
      </c>
      <c r="I1478" s="9">
        <v>0</v>
      </c>
      <c r="J1478" s="4">
        <f t="shared" si="46"/>
        <v>0</v>
      </c>
    </row>
    <row r="1479" spans="1:10" ht="34.5" customHeight="1" hidden="1">
      <c r="A1479" s="52"/>
      <c r="B1479" s="52"/>
      <c r="C1479" s="54"/>
      <c r="D1479" s="7" t="s">
        <v>190</v>
      </c>
      <c r="E1479" s="9">
        <v>2.3</v>
      </c>
      <c r="F1479" s="9">
        <v>4</v>
      </c>
      <c r="G1479" s="9">
        <v>6</v>
      </c>
      <c r="H1479" s="9">
        <v>6</v>
      </c>
      <c r="I1479" s="9">
        <v>6</v>
      </c>
      <c r="J1479" s="4">
        <f t="shared" si="46"/>
        <v>24.3</v>
      </c>
    </row>
    <row r="1480" spans="1:10" ht="34.5" customHeight="1" hidden="1">
      <c r="A1480" s="52"/>
      <c r="B1480" s="52"/>
      <c r="C1480" s="54"/>
      <c r="D1480" s="7" t="s">
        <v>191</v>
      </c>
      <c r="E1480" s="9">
        <v>0</v>
      </c>
      <c r="F1480" s="9">
        <v>0</v>
      </c>
      <c r="G1480" s="9">
        <v>0</v>
      </c>
      <c r="H1480" s="9">
        <v>0</v>
      </c>
      <c r="I1480" s="9">
        <v>0</v>
      </c>
      <c r="J1480" s="4">
        <f t="shared" si="46"/>
        <v>0</v>
      </c>
    </row>
    <row r="1481" spans="1:10" ht="34.5" customHeight="1" hidden="1">
      <c r="A1481" s="53"/>
      <c r="B1481" s="53"/>
      <c r="C1481" s="54"/>
      <c r="D1481" s="7" t="s">
        <v>192</v>
      </c>
      <c r="E1481" s="9">
        <v>2</v>
      </c>
      <c r="F1481" s="9">
        <v>1</v>
      </c>
      <c r="G1481" s="9">
        <v>1</v>
      </c>
      <c r="H1481" s="9">
        <v>1</v>
      </c>
      <c r="I1481" s="9">
        <v>1</v>
      </c>
      <c r="J1481" s="4">
        <f t="shared" si="46"/>
        <v>6</v>
      </c>
    </row>
    <row r="1482" spans="1:10" ht="34.5" customHeight="1" hidden="1">
      <c r="A1482" s="76">
        <v>4</v>
      </c>
      <c r="B1482" s="51" t="s">
        <v>133</v>
      </c>
      <c r="C1482" s="54" t="s">
        <v>390</v>
      </c>
      <c r="D1482" s="7" t="s">
        <v>188</v>
      </c>
      <c r="E1482" s="8">
        <f>SUM(E1483:E1486)</f>
        <v>5</v>
      </c>
      <c r="F1482" s="8">
        <f>SUM(F1483:F1486)</f>
        <v>5</v>
      </c>
      <c r="G1482" s="8">
        <f>SUM(G1483:G1486)</f>
        <v>5</v>
      </c>
      <c r="H1482" s="8">
        <f>SUM(H1483:H1486)</f>
        <v>5</v>
      </c>
      <c r="I1482" s="8">
        <f>SUM(I1483:I1486)</f>
        <v>5</v>
      </c>
      <c r="J1482" s="4">
        <f t="shared" si="46"/>
        <v>25</v>
      </c>
    </row>
    <row r="1483" spans="1:10" ht="34.5" customHeight="1" hidden="1">
      <c r="A1483" s="52"/>
      <c r="B1483" s="52"/>
      <c r="C1483" s="54"/>
      <c r="D1483" s="7" t="s">
        <v>189</v>
      </c>
      <c r="E1483" s="9">
        <v>0</v>
      </c>
      <c r="F1483" s="9">
        <v>0</v>
      </c>
      <c r="G1483" s="9">
        <v>0</v>
      </c>
      <c r="H1483" s="9">
        <v>0</v>
      </c>
      <c r="I1483" s="9">
        <v>0</v>
      </c>
      <c r="J1483" s="4">
        <f t="shared" si="46"/>
        <v>0</v>
      </c>
    </row>
    <row r="1484" spans="1:10" ht="34.5" customHeight="1" hidden="1">
      <c r="A1484" s="52"/>
      <c r="B1484" s="52"/>
      <c r="C1484" s="54"/>
      <c r="D1484" s="7" t="s">
        <v>190</v>
      </c>
      <c r="E1484" s="9">
        <v>3</v>
      </c>
      <c r="F1484" s="9">
        <v>3</v>
      </c>
      <c r="G1484" s="9">
        <v>3</v>
      </c>
      <c r="H1484" s="9">
        <v>3</v>
      </c>
      <c r="I1484" s="9">
        <v>3</v>
      </c>
      <c r="J1484" s="4">
        <f t="shared" si="46"/>
        <v>15</v>
      </c>
    </row>
    <row r="1485" spans="1:10" ht="31.5" customHeight="1" hidden="1">
      <c r="A1485" s="52"/>
      <c r="B1485" s="52"/>
      <c r="C1485" s="54"/>
      <c r="D1485" s="7" t="s">
        <v>191</v>
      </c>
      <c r="E1485" s="9">
        <v>0</v>
      </c>
      <c r="F1485" s="9">
        <v>0</v>
      </c>
      <c r="G1485" s="9">
        <v>0</v>
      </c>
      <c r="H1485" s="9">
        <v>0</v>
      </c>
      <c r="I1485" s="9">
        <v>0</v>
      </c>
      <c r="J1485" s="4">
        <f aca="true" t="shared" si="48" ref="J1485:J1511">SUM(E1485:I1485)</f>
        <v>0</v>
      </c>
    </row>
    <row r="1486" spans="1:10" ht="39" customHeight="1">
      <c r="A1486" s="53"/>
      <c r="B1486" s="53"/>
      <c r="C1486" s="54"/>
      <c r="D1486" s="7" t="s">
        <v>192</v>
      </c>
      <c r="E1486" s="9">
        <v>2</v>
      </c>
      <c r="F1486" s="9">
        <v>2</v>
      </c>
      <c r="G1486" s="9">
        <v>2</v>
      </c>
      <c r="H1486" s="9">
        <v>2</v>
      </c>
      <c r="I1486" s="9">
        <v>2</v>
      </c>
      <c r="J1486" s="4">
        <f t="shared" si="48"/>
        <v>10</v>
      </c>
    </row>
    <row r="1487" spans="1:10" ht="34.5" customHeight="1">
      <c r="A1487" s="76">
        <v>5</v>
      </c>
      <c r="B1487" s="51" t="s">
        <v>382</v>
      </c>
      <c r="C1487" s="54" t="s">
        <v>391</v>
      </c>
      <c r="D1487" s="7" t="s">
        <v>188</v>
      </c>
      <c r="E1487" s="8">
        <f>SUM(E1488:E1491)</f>
        <v>6</v>
      </c>
      <c r="F1487" s="8">
        <f>SUM(F1488:F1491)</f>
        <v>10</v>
      </c>
      <c r="G1487" s="8">
        <f>SUM(G1488:G1491)</f>
        <v>10</v>
      </c>
      <c r="H1487" s="8">
        <f>SUM(H1488:H1491)</f>
        <v>10</v>
      </c>
      <c r="I1487" s="8">
        <f>SUM(I1488:I1491)</f>
        <v>10</v>
      </c>
      <c r="J1487" s="4">
        <f t="shared" si="48"/>
        <v>46</v>
      </c>
    </row>
    <row r="1488" spans="1:10" ht="34.5" customHeight="1">
      <c r="A1488" s="52"/>
      <c r="B1488" s="52"/>
      <c r="C1488" s="54"/>
      <c r="D1488" s="7" t="s">
        <v>189</v>
      </c>
      <c r="E1488" s="9">
        <v>0</v>
      </c>
      <c r="F1488" s="9">
        <v>0</v>
      </c>
      <c r="G1488" s="9">
        <v>0</v>
      </c>
      <c r="H1488" s="9">
        <v>0</v>
      </c>
      <c r="I1488" s="9">
        <v>0</v>
      </c>
      <c r="J1488" s="4">
        <f t="shared" si="48"/>
        <v>0</v>
      </c>
    </row>
    <row r="1489" spans="1:10" ht="34.5" customHeight="1">
      <c r="A1489" s="52"/>
      <c r="B1489" s="52"/>
      <c r="C1489" s="54"/>
      <c r="D1489" s="7" t="s">
        <v>190</v>
      </c>
      <c r="E1489" s="9">
        <v>4</v>
      </c>
      <c r="F1489" s="9">
        <v>8</v>
      </c>
      <c r="G1489" s="9">
        <v>8</v>
      </c>
      <c r="H1489" s="9">
        <v>8</v>
      </c>
      <c r="I1489" s="9">
        <v>8</v>
      </c>
      <c r="J1489" s="4">
        <f t="shared" si="48"/>
        <v>36</v>
      </c>
    </row>
    <row r="1490" spans="1:10" ht="34.5" customHeight="1">
      <c r="A1490" s="52"/>
      <c r="B1490" s="52"/>
      <c r="C1490" s="54"/>
      <c r="D1490" s="7" t="s">
        <v>191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4">
        <f t="shared" si="48"/>
        <v>0</v>
      </c>
    </row>
    <row r="1491" spans="1:10" ht="34.5" customHeight="1">
      <c r="A1491" s="53"/>
      <c r="B1491" s="53"/>
      <c r="C1491" s="54"/>
      <c r="D1491" s="7" t="s">
        <v>192</v>
      </c>
      <c r="E1491" s="9">
        <v>2</v>
      </c>
      <c r="F1491" s="9">
        <v>2</v>
      </c>
      <c r="G1491" s="9">
        <v>2</v>
      </c>
      <c r="H1491" s="9">
        <v>2</v>
      </c>
      <c r="I1491" s="9">
        <v>2</v>
      </c>
      <c r="J1491" s="4">
        <f t="shared" si="48"/>
        <v>10</v>
      </c>
    </row>
    <row r="1492" spans="1:10" ht="34.5" customHeight="1">
      <c r="A1492" s="76">
        <v>6</v>
      </c>
      <c r="B1492" s="51" t="s">
        <v>500</v>
      </c>
      <c r="C1492" s="54" t="s">
        <v>392</v>
      </c>
      <c r="D1492" s="7" t="s">
        <v>188</v>
      </c>
      <c r="E1492" s="8">
        <f>SUM(E1493:E1496)</f>
        <v>65</v>
      </c>
      <c r="F1492" s="8">
        <f>SUM(F1493:F1496)</f>
        <v>60</v>
      </c>
      <c r="G1492" s="8">
        <f>SUM(G1493:G1496)</f>
        <v>62</v>
      </c>
      <c r="H1492" s="8">
        <f>SUM(H1493:H1496)</f>
        <v>63</v>
      </c>
      <c r="I1492" s="8">
        <f>SUM(I1493:I1496)</f>
        <v>64</v>
      </c>
      <c r="J1492" s="4">
        <f t="shared" si="48"/>
        <v>314</v>
      </c>
    </row>
    <row r="1493" spans="1:10" ht="34.5" customHeight="1">
      <c r="A1493" s="52"/>
      <c r="B1493" s="52"/>
      <c r="C1493" s="54"/>
      <c r="D1493" s="7" t="s">
        <v>189</v>
      </c>
      <c r="E1493" s="9">
        <v>0</v>
      </c>
      <c r="F1493" s="9">
        <v>0</v>
      </c>
      <c r="G1493" s="9">
        <v>0</v>
      </c>
      <c r="H1493" s="9">
        <v>0</v>
      </c>
      <c r="I1493" s="9">
        <v>0</v>
      </c>
      <c r="J1493" s="4">
        <f t="shared" si="48"/>
        <v>0</v>
      </c>
    </row>
    <row r="1494" spans="1:10" ht="34.5" customHeight="1">
      <c r="A1494" s="52"/>
      <c r="B1494" s="52"/>
      <c r="C1494" s="54"/>
      <c r="D1494" s="7" t="s">
        <v>190</v>
      </c>
      <c r="E1494" s="9">
        <v>65</v>
      </c>
      <c r="F1494" s="9">
        <v>60</v>
      </c>
      <c r="G1494" s="9">
        <v>62</v>
      </c>
      <c r="H1494" s="9">
        <v>63</v>
      </c>
      <c r="I1494" s="9">
        <v>64</v>
      </c>
      <c r="J1494" s="4">
        <f t="shared" si="48"/>
        <v>314</v>
      </c>
    </row>
    <row r="1495" spans="1:10" ht="34.5" customHeight="1">
      <c r="A1495" s="52"/>
      <c r="B1495" s="52"/>
      <c r="C1495" s="54"/>
      <c r="D1495" s="7" t="s">
        <v>191</v>
      </c>
      <c r="E1495" s="9">
        <v>0</v>
      </c>
      <c r="F1495" s="9">
        <v>0</v>
      </c>
      <c r="G1495" s="9">
        <v>0</v>
      </c>
      <c r="H1495" s="9">
        <v>0</v>
      </c>
      <c r="I1495" s="9">
        <v>0</v>
      </c>
      <c r="J1495" s="4">
        <f t="shared" si="48"/>
        <v>0</v>
      </c>
    </row>
    <row r="1496" spans="1:10" ht="34.5" customHeight="1">
      <c r="A1496" s="53"/>
      <c r="B1496" s="53"/>
      <c r="C1496" s="54"/>
      <c r="D1496" s="7" t="s">
        <v>192</v>
      </c>
      <c r="E1496" s="9">
        <v>0</v>
      </c>
      <c r="F1496" s="9">
        <v>0</v>
      </c>
      <c r="G1496" s="9">
        <v>0</v>
      </c>
      <c r="H1496" s="9">
        <v>0</v>
      </c>
      <c r="I1496" s="9">
        <v>0</v>
      </c>
      <c r="J1496" s="4">
        <f t="shared" si="48"/>
        <v>0</v>
      </c>
    </row>
    <row r="1497" spans="1:10" ht="34.5" customHeight="1">
      <c r="A1497" s="76">
        <v>7</v>
      </c>
      <c r="B1497" s="51" t="s">
        <v>383</v>
      </c>
      <c r="C1497" s="54" t="s">
        <v>393</v>
      </c>
      <c r="D1497" s="7" t="s">
        <v>188</v>
      </c>
      <c r="E1497" s="8">
        <f>SUM(E1498:E1501)</f>
        <v>2</v>
      </c>
      <c r="F1497" s="8">
        <f>SUM(F1498:F1501)</f>
        <v>7</v>
      </c>
      <c r="G1497" s="8">
        <f>SUM(G1498:G1501)</f>
        <v>8</v>
      </c>
      <c r="H1497" s="8">
        <f>SUM(H1498:H1501)</f>
        <v>8</v>
      </c>
      <c r="I1497" s="8">
        <f>SUM(I1498:I1501)</f>
        <v>8</v>
      </c>
      <c r="J1497" s="4">
        <f t="shared" si="48"/>
        <v>33</v>
      </c>
    </row>
    <row r="1498" spans="1:10" ht="34.5" customHeight="1">
      <c r="A1498" s="52"/>
      <c r="B1498" s="52"/>
      <c r="C1498" s="54"/>
      <c r="D1498" s="7" t="s">
        <v>189</v>
      </c>
      <c r="E1498" s="9">
        <v>0</v>
      </c>
      <c r="F1498" s="9">
        <v>0</v>
      </c>
      <c r="G1498" s="9">
        <v>0</v>
      </c>
      <c r="H1498" s="9">
        <v>0</v>
      </c>
      <c r="I1498" s="9">
        <v>0</v>
      </c>
      <c r="J1498" s="4">
        <f t="shared" si="48"/>
        <v>0</v>
      </c>
    </row>
    <row r="1499" spans="1:10" ht="34.5" customHeight="1">
      <c r="A1499" s="52"/>
      <c r="B1499" s="52"/>
      <c r="C1499" s="54"/>
      <c r="D1499" s="7" t="s">
        <v>190</v>
      </c>
      <c r="E1499" s="9">
        <v>0</v>
      </c>
      <c r="F1499" s="9">
        <v>5</v>
      </c>
      <c r="G1499" s="9">
        <v>6</v>
      </c>
      <c r="H1499" s="9">
        <v>6</v>
      </c>
      <c r="I1499" s="9">
        <v>6</v>
      </c>
      <c r="J1499" s="4">
        <f t="shared" si="48"/>
        <v>23</v>
      </c>
    </row>
    <row r="1500" spans="1:10" ht="34.5" customHeight="1">
      <c r="A1500" s="52"/>
      <c r="B1500" s="52"/>
      <c r="C1500" s="54"/>
      <c r="D1500" s="7" t="s">
        <v>191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4">
        <f t="shared" si="48"/>
        <v>0</v>
      </c>
    </row>
    <row r="1501" spans="1:10" ht="34.5" customHeight="1">
      <c r="A1501" s="53"/>
      <c r="B1501" s="53"/>
      <c r="C1501" s="54"/>
      <c r="D1501" s="7" t="s">
        <v>192</v>
      </c>
      <c r="E1501" s="9">
        <v>2</v>
      </c>
      <c r="F1501" s="9">
        <v>2</v>
      </c>
      <c r="G1501" s="9">
        <v>2</v>
      </c>
      <c r="H1501" s="9">
        <v>2</v>
      </c>
      <c r="I1501" s="9">
        <v>2</v>
      </c>
      <c r="J1501" s="4">
        <f t="shared" si="48"/>
        <v>10</v>
      </c>
    </row>
    <row r="1502" spans="1:10" ht="34.5" customHeight="1">
      <c r="A1502" s="76">
        <v>8</v>
      </c>
      <c r="B1502" s="51" t="s">
        <v>501</v>
      </c>
      <c r="C1502" s="54" t="s">
        <v>394</v>
      </c>
      <c r="D1502" s="7" t="s">
        <v>188</v>
      </c>
      <c r="E1502" s="8">
        <f>SUM(E1503:E1506)</f>
        <v>2</v>
      </c>
      <c r="F1502" s="8">
        <f>SUM(F1503:F1506)</f>
        <v>2</v>
      </c>
      <c r="G1502" s="8">
        <f>SUM(G1503:G1506)</f>
        <v>2.5</v>
      </c>
      <c r="H1502" s="8">
        <f>SUM(H1503:H1506)</f>
        <v>3</v>
      </c>
      <c r="I1502" s="8">
        <f>SUM(I1503:I1506)</f>
        <v>3</v>
      </c>
      <c r="J1502" s="4">
        <f t="shared" si="48"/>
        <v>12.5</v>
      </c>
    </row>
    <row r="1503" spans="1:10" ht="34.5" customHeight="1">
      <c r="A1503" s="52"/>
      <c r="B1503" s="52"/>
      <c r="C1503" s="54"/>
      <c r="D1503" s="7" t="s">
        <v>189</v>
      </c>
      <c r="E1503" s="9">
        <v>0</v>
      </c>
      <c r="F1503" s="9">
        <v>0</v>
      </c>
      <c r="G1503" s="9">
        <v>0</v>
      </c>
      <c r="H1503" s="9">
        <v>0</v>
      </c>
      <c r="I1503" s="9">
        <v>0</v>
      </c>
      <c r="J1503" s="4">
        <f t="shared" si="48"/>
        <v>0</v>
      </c>
    </row>
    <row r="1504" spans="1:10" ht="34.5" customHeight="1">
      <c r="A1504" s="52"/>
      <c r="B1504" s="52"/>
      <c r="C1504" s="54"/>
      <c r="D1504" s="7" t="s">
        <v>190</v>
      </c>
      <c r="E1504" s="9">
        <v>2</v>
      </c>
      <c r="F1504" s="9">
        <v>2</v>
      </c>
      <c r="G1504" s="9">
        <v>2.5</v>
      </c>
      <c r="H1504" s="9">
        <v>3</v>
      </c>
      <c r="I1504" s="9">
        <v>3</v>
      </c>
      <c r="J1504" s="4">
        <f t="shared" si="48"/>
        <v>12.5</v>
      </c>
    </row>
    <row r="1505" spans="1:10" ht="34.5" customHeight="1">
      <c r="A1505" s="52"/>
      <c r="B1505" s="52"/>
      <c r="C1505" s="54"/>
      <c r="D1505" s="7" t="s">
        <v>191</v>
      </c>
      <c r="E1505" s="9">
        <v>0</v>
      </c>
      <c r="F1505" s="9">
        <v>0</v>
      </c>
      <c r="G1505" s="9">
        <v>0</v>
      </c>
      <c r="H1505" s="9">
        <v>0</v>
      </c>
      <c r="I1505" s="9">
        <v>0</v>
      </c>
      <c r="J1505" s="4">
        <f t="shared" si="48"/>
        <v>0</v>
      </c>
    </row>
    <row r="1506" spans="1:10" ht="34.5" customHeight="1">
      <c r="A1506" s="53"/>
      <c r="B1506" s="53"/>
      <c r="C1506" s="54"/>
      <c r="D1506" s="7" t="s">
        <v>192</v>
      </c>
      <c r="E1506" s="9">
        <v>0</v>
      </c>
      <c r="F1506" s="9">
        <v>0</v>
      </c>
      <c r="G1506" s="9">
        <v>0</v>
      </c>
      <c r="H1506" s="9">
        <v>0</v>
      </c>
      <c r="I1506" s="9">
        <v>0</v>
      </c>
      <c r="J1506" s="4">
        <f t="shared" si="48"/>
        <v>0</v>
      </c>
    </row>
    <row r="1507" spans="1:10" ht="34.5" customHeight="1">
      <c r="A1507" s="58" t="s">
        <v>413</v>
      </c>
      <c r="B1507" s="80"/>
      <c r="C1507" s="80"/>
      <c r="D1507" s="81"/>
      <c r="E1507" s="8">
        <f>E1502+E1497+E1492+E1487+E1472+E1467+E1462</f>
        <v>146</v>
      </c>
      <c r="F1507" s="8">
        <f>F1502+F1497+F1492+F1487+F1472+F1467+F1462</f>
        <v>153</v>
      </c>
      <c r="G1507" s="8">
        <f>G1502+G1497+G1492+G1487+G1472+G1467+G1462</f>
        <v>157.5</v>
      </c>
      <c r="H1507" s="8">
        <f>H1502+H1497+H1492+H1487+H1472+H1467+H1462</f>
        <v>161</v>
      </c>
      <c r="I1507" s="8">
        <f>I1502+I1497+I1492+I1487+I1472+I1467+I1462</f>
        <v>164</v>
      </c>
      <c r="J1507" s="4">
        <f t="shared" si="48"/>
        <v>781.5</v>
      </c>
    </row>
    <row r="1508" spans="1:10" ht="34.5" customHeight="1">
      <c r="A1508" s="25"/>
      <c r="B1508" s="40"/>
      <c r="C1508" s="40"/>
      <c r="D1508" s="41" t="s">
        <v>189</v>
      </c>
      <c r="E1508" s="28">
        <f>E1463+E1468+E1488+E1493+E1498+E1503+E1473</f>
        <v>0</v>
      </c>
      <c r="F1508" s="28">
        <f>F1463+F1468+F1488+F1493+F1498+F1503+F1473</f>
        <v>0</v>
      </c>
      <c r="G1508" s="28">
        <f>G1463+G1468+G1488+G1493+G1498+G1503+G1473</f>
        <v>0</v>
      </c>
      <c r="H1508" s="28">
        <f>H1463+H1468+H1488+H1493+H1498+H1503+H1473</f>
        <v>0</v>
      </c>
      <c r="I1508" s="28">
        <f>I1463+I1468+I1488+I1493+I1498+I1503+I1473</f>
        <v>0</v>
      </c>
      <c r="J1508" s="4">
        <f t="shared" si="48"/>
        <v>0</v>
      </c>
    </row>
    <row r="1509" spans="1:10" ht="34.5" customHeight="1">
      <c r="A1509" s="29"/>
      <c r="B1509" s="42"/>
      <c r="C1509" s="42"/>
      <c r="D1509" s="43" t="s">
        <v>190</v>
      </c>
      <c r="E1509" s="28">
        <f aca="true" t="shared" si="49" ref="E1509:J1511">E1464+E1469+E1489+E1494+E1499+E1504+E1474</f>
        <v>140</v>
      </c>
      <c r="F1509" s="28">
        <f t="shared" si="49"/>
        <v>146</v>
      </c>
      <c r="G1509" s="28">
        <f t="shared" si="49"/>
        <v>150.5</v>
      </c>
      <c r="H1509" s="28">
        <f t="shared" si="49"/>
        <v>154</v>
      </c>
      <c r="I1509" s="28">
        <f t="shared" si="49"/>
        <v>157</v>
      </c>
      <c r="J1509" s="4">
        <f t="shared" si="48"/>
        <v>747.5</v>
      </c>
    </row>
    <row r="1510" spans="1:10" ht="34.5" customHeight="1">
      <c r="A1510" s="29"/>
      <c r="B1510" s="42"/>
      <c r="C1510" s="42"/>
      <c r="D1510" s="43" t="s">
        <v>191</v>
      </c>
      <c r="E1510" s="28">
        <f t="shared" si="49"/>
        <v>0</v>
      </c>
      <c r="F1510" s="28">
        <f t="shared" si="49"/>
        <v>0</v>
      </c>
      <c r="G1510" s="28">
        <f t="shared" si="49"/>
        <v>0</v>
      </c>
      <c r="H1510" s="28">
        <f t="shared" si="49"/>
        <v>0</v>
      </c>
      <c r="I1510" s="28">
        <f t="shared" si="49"/>
        <v>0</v>
      </c>
      <c r="J1510" s="4">
        <f t="shared" si="48"/>
        <v>0</v>
      </c>
    </row>
    <row r="1511" spans="1:10" ht="34.5" customHeight="1">
      <c r="A1511" s="29"/>
      <c r="B1511" s="42"/>
      <c r="C1511" s="42"/>
      <c r="D1511" s="43" t="s">
        <v>192</v>
      </c>
      <c r="E1511" s="28">
        <f t="shared" si="49"/>
        <v>6</v>
      </c>
      <c r="F1511" s="28">
        <f t="shared" si="49"/>
        <v>7</v>
      </c>
      <c r="G1511" s="28">
        <f t="shared" si="49"/>
        <v>7</v>
      </c>
      <c r="H1511" s="28">
        <f t="shared" si="49"/>
        <v>7</v>
      </c>
      <c r="I1511" s="28">
        <f t="shared" si="49"/>
        <v>7</v>
      </c>
      <c r="J1511" s="4">
        <f t="shared" si="48"/>
        <v>34</v>
      </c>
    </row>
    <row r="1512" ht="34.5" customHeight="1"/>
    <row r="1513" ht="34.5" customHeight="1"/>
    <row r="1514" ht="34.5" customHeight="1"/>
    <row r="1515" ht="34.5" customHeight="1"/>
    <row r="1516" ht="34.5" customHeight="1"/>
    <row r="1517" ht="34.5" customHeight="1"/>
    <row r="1518" ht="34.5" customHeight="1"/>
    <row r="1519" ht="34.5" customHeight="1"/>
    <row r="1520" ht="34.5" customHeight="1"/>
    <row r="1521" ht="34.5" customHeight="1"/>
    <row r="1522" ht="34.5" customHeight="1"/>
    <row r="1523" ht="34.5" customHeight="1"/>
    <row r="1524" ht="34.5" customHeight="1"/>
    <row r="1525" ht="34.5" customHeight="1"/>
    <row r="1526" ht="34.5" customHeight="1"/>
    <row r="1527" ht="34.5" customHeight="1"/>
    <row r="1528" ht="34.5" customHeight="1"/>
    <row r="1529" ht="34.5" customHeight="1"/>
    <row r="1530" ht="34.5" customHeight="1"/>
    <row r="1531" ht="34.5" customHeight="1"/>
    <row r="1532" ht="34.5" customHeight="1"/>
    <row r="1533" ht="34.5" customHeight="1"/>
    <row r="1534" ht="34.5" customHeight="1"/>
    <row r="1535" ht="34.5" customHeight="1"/>
    <row r="1536" ht="34.5" customHeight="1"/>
    <row r="1537" ht="34.5" customHeight="1"/>
    <row r="1538" ht="34.5" customHeight="1"/>
    <row r="1539" ht="34.5" customHeight="1"/>
    <row r="1540" ht="34.5" customHeight="1"/>
    <row r="1541" ht="34.5" customHeight="1"/>
    <row r="1542" ht="34.5" customHeight="1"/>
    <row r="1543" ht="34.5" customHeight="1"/>
    <row r="1544" ht="34.5" customHeight="1"/>
  </sheetData>
  <sheetProtection/>
  <mergeCells count="864">
    <mergeCell ref="A1502:A1506"/>
    <mergeCell ref="B1502:B1506"/>
    <mergeCell ref="C1502:C1506"/>
    <mergeCell ref="B58:B62"/>
    <mergeCell ref="C58:C62"/>
    <mergeCell ref="A58:A62"/>
    <mergeCell ref="A63:D63"/>
    <mergeCell ref="A1462:A1466"/>
    <mergeCell ref="A1010:J1010"/>
    <mergeCell ref="A1451:A1455"/>
    <mergeCell ref="A1482:A1486"/>
    <mergeCell ref="C1482:C1486"/>
    <mergeCell ref="B1467:B1471"/>
    <mergeCell ref="B1451:B1455"/>
    <mergeCell ref="C1451:C1455"/>
    <mergeCell ref="B1462:B1466"/>
    <mergeCell ref="C1462:C1466"/>
    <mergeCell ref="B1431:B1435"/>
    <mergeCell ref="C1431:C1435"/>
    <mergeCell ref="A1431:A1435"/>
    <mergeCell ref="A1487:A1491"/>
    <mergeCell ref="B1487:B1491"/>
    <mergeCell ref="C1487:C1491"/>
    <mergeCell ref="B1446:B1450"/>
    <mergeCell ref="C1446:C1450"/>
    <mergeCell ref="A1456:D1456"/>
    <mergeCell ref="B1482:B1486"/>
    <mergeCell ref="A1398:A1402"/>
    <mergeCell ref="B1398:B1402"/>
    <mergeCell ref="A1436:A1440"/>
    <mergeCell ref="B1436:B1440"/>
    <mergeCell ref="A1413:D1413"/>
    <mergeCell ref="B1403:B1407"/>
    <mergeCell ref="C1403:C1407"/>
    <mergeCell ref="C1436:C1440"/>
    <mergeCell ref="A1403:A1407"/>
    <mergeCell ref="A1408:A1412"/>
    <mergeCell ref="A1356:A1360"/>
    <mergeCell ref="B1356:B1360"/>
    <mergeCell ref="C1356:C1360"/>
    <mergeCell ref="A1376:D1376"/>
    <mergeCell ref="A1371:A1375"/>
    <mergeCell ref="B1371:B1375"/>
    <mergeCell ref="A1336:A1340"/>
    <mergeCell ref="B1336:B1340"/>
    <mergeCell ref="C1336:C1340"/>
    <mergeCell ref="A1306:A1310"/>
    <mergeCell ref="C1306:C1310"/>
    <mergeCell ref="B1331:B1335"/>
    <mergeCell ref="A1326:A1330"/>
    <mergeCell ref="B1326:B1330"/>
    <mergeCell ref="C1326:C1330"/>
    <mergeCell ref="A1331:A1335"/>
    <mergeCell ref="A1265:A1269"/>
    <mergeCell ref="B1265:B1269"/>
    <mergeCell ref="C1265:C1269"/>
    <mergeCell ref="A1300:D1300"/>
    <mergeCell ref="B1275:B1279"/>
    <mergeCell ref="C1275:C1279"/>
    <mergeCell ref="A1280:A1284"/>
    <mergeCell ref="B1280:B1284"/>
    <mergeCell ref="C1280:C1284"/>
    <mergeCell ref="B688:B692"/>
    <mergeCell ref="B1219:B1223"/>
    <mergeCell ref="C1219:C1223"/>
    <mergeCell ref="B1234:B1238"/>
    <mergeCell ref="C1234:C1238"/>
    <mergeCell ref="C1214:C1218"/>
    <mergeCell ref="C1158:C1162"/>
    <mergeCell ref="B1224:B1228"/>
    <mergeCell ref="C1224:C1228"/>
    <mergeCell ref="B1092:B1096"/>
    <mergeCell ref="A1011:A1015"/>
    <mergeCell ref="C688:C692"/>
    <mergeCell ref="A688:A692"/>
    <mergeCell ref="C1260:C1264"/>
    <mergeCell ref="A1178:A1182"/>
    <mergeCell ref="B1178:B1182"/>
    <mergeCell ref="C1178:C1182"/>
    <mergeCell ref="A1183:A1187"/>
    <mergeCell ref="B1183:B1187"/>
    <mergeCell ref="C1183:C1187"/>
    <mergeCell ref="A1467:A1471"/>
    <mergeCell ref="C1467:C1471"/>
    <mergeCell ref="B1472:B1476"/>
    <mergeCell ref="A1472:A1476"/>
    <mergeCell ref="C1472:C1476"/>
    <mergeCell ref="A1477:A1481"/>
    <mergeCell ref="B1477:B1481"/>
    <mergeCell ref="C1477:C1481"/>
    <mergeCell ref="A1204:A1208"/>
    <mergeCell ref="B1204:B1208"/>
    <mergeCell ref="C1204:C1208"/>
    <mergeCell ref="A1441:A1445"/>
    <mergeCell ref="B1441:B1445"/>
    <mergeCell ref="C1441:C1445"/>
    <mergeCell ref="A1446:A1450"/>
    <mergeCell ref="C683:C687"/>
    <mergeCell ref="B683:B687"/>
    <mergeCell ref="A683:A687"/>
    <mergeCell ref="A1173:A1177"/>
    <mergeCell ref="B1173:B1177"/>
    <mergeCell ref="C1173:C1177"/>
    <mergeCell ref="A1163:A1167"/>
    <mergeCell ref="B1163:B1167"/>
    <mergeCell ref="C1163:C1167"/>
    <mergeCell ref="B1158:B1162"/>
    <mergeCell ref="A673:A677"/>
    <mergeCell ref="B673:B677"/>
    <mergeCell ref="C673:C677"/>
    <mergeCell ref="B678:B682"/>
    <mergeCell ref="A678:A682"/>
    <mergeCell ref="C678:C682"/>
    <mergeCell ref="B663:B667"/>
    <mergeCell ref="C663:C667"/>
    <mergeCell ref="A663:A667"/>
    <mergeCell ref="B668:B672"/>
    <mergeCell ref="A668:A672"/>
    <mergeCell ref="C668:C672"/>
    <mergeCell ref="B653:B657"/>
    <mergeCell ref="C653:C657"/>
    <mergeCell ref="A653:A657"/>
    <mergeCell ref="B658:B662"/>
    <mergeCell ref="C658:C662"/>
    <mergeCell ref="A658:A662"/>
    <mergeCell ref="A631:D631"/>
    <mergeCell ref="A637:J637"/>
    <mergeCell ref="A638:A642"/>
    <mergeCell ref="B648:B652"/>
    <mergeCell ref="C648:C652"/>
    <mergeCell ref="A648:A652"/>
    <mergeCell ref="B643:B647"/>
    <mergeCell ref="C643:C647"/>
    <mergeCell ref="A643:A647"/>
    <mergeCell ref="A636:J636"/>
    <mergeCell ref="B621:B625"/>
    <mergeCell ref="A621:A625"/>
    <mergeCell ref="C621:C625"/>
    <mergeCell ref="A626:A630"/>
    <mergeCell ref="B626:B630"/>
    <mergeCell ref="C626:C630"/>
    <mergeCell ref="C611:C615"/>
    <mergeCell ref="B616:B620"/>
    <mergeCell ref="A616:A620"/>
    <mergeCell ref="C616:C620"/>
    <mergeCell ref="A1:J2"/>
    <mergeCell ref="C591:C595"/>
    <mergeCell ref="B596:B600"/>
    <mergeCell ref="A578:D578"/>
    <mergeCell ref="A583:J583"/>
    <mergeCell ref="D3:D4"/>
    <mergeCell ref="E3:J3"/>
    <mergeCell ref="A3:A4"/>
    <mergeCell ref="B3:B4"/>
    <mergeCell ref="C3:C4"/>
    <mergeCell ref="A1492:A1496"/>
    <mergeCell ref="B1492:B1496"/>
    <mergeCell ref="C1492:C1496"/>
    <mergeCell ref="A1497:A1501"/>
    <mergeCell ref="B1497:B1501"/>
    <mergeCell ref="C1497:C1501"/>
    <mergeCell ref="B1408:B1412"/>
    <mergeCell ref="C1408:C1412"/>
    <mergeCell ref="A1426:A1430"/>
    <mergeCell ref="B1426:B1430"/>
    <mergeCell ref="C1426:C1430"/>
    <mergeCell ref="A1421:A1425"/>
    <mergeCell ref="B1421:B1425"/>
    <mergeCell ref="C1421:C1425"/>
    <mergeCell ref="C1398:C1402"/>
    <mergeCell ref="A1383:A1387"/>
    <mergeCell ref="B1383:B1387"/>
    <mergeCell ref="C1383:C1387"/>
    <mergeCell ref="A1388:A1392"/>
    <mergeCell ref="B1388:B1392"/>
    <mergeCell ref="C1388:C1392"/>
    <mergeCell ref="A1393:A1397"/>
    <mergeCell ref="B1393:B1397"/>
    <mergeCell ref="C1393:C1397"/>
    <mergeCell ref="A1341:A1345"/>
    <mergeCell ref="B1341:B1345"/>
    <mergeCell ref="C1341:C1345"/>
    <mergeCell ref="C1371:C1375"/>
    <mergeCell ref="A1366:A1370"/>
    <mergeCell ref="B1366:B1370"/>
    <mergeCell ref="C1366:C1370"/>
    <mergeCell ref="A1361:A1365"/>
    <mergeCell ref="B1361:B1365"/>
    <mergeCell ref="C1361:C1365"/>
    <mergeCell ref="A1346:A1350"/>
    <mergeCell ref="B1346:B1350"/>
    <mergeCell ref="C1346:C1350"/>
    <mergeCell ref="A1351:A1355"/>
    <mergeCell ref="B1351:B1355"/>
    <mergeCell ref="C1351:C1355"/>
    <mergeCell ref="A1321:A1325"/>
    <mergeCell ref="B1321:B1325"/>
    <mergeCell ref="C1321:C1325"/>
    <mergeCell ref="C1331:C1335"/>
    <mergeCell ref="A1316:A1320"/>
    <mergeCell ref="B1316:B1320"/>
    <mergeCell ref="C1316:C1320"/>
    <mergeCell ref="B1311:B1315"/>
    <mergeCell ref="A1311:A1315"/>
    <mergeCell ref="C1311:C1315"/>
    <mergeCell ref="B1306:B1310"/>
    <mergeCell ref="A1290:A1294"/>
    <mergeCell ref="B1290:B1294"/>
    <mergeCell ref="C1290:C1294"/>
    <mergeCell ref="A1295:A1299"/>
    <mergeCell ref="B1295:B1299"/>
    <mergeCell ref="C1295:C1299"/>
    <mergeCell ref="A1254:D1254"/>
    <mergeCell ref="A1260:A1264"/>
    <mergeCell ref="B1260:B1264"/>
    <mergeCell ref="A1285:A1289"/>
    <mergeCell ref="B1285:B1289"/>
    <mergeCell ref="C1285:C1289"/>
    <mergeCell ref="A1270:A1274"/>
    <mergeCell ref="B1270:B1274"/>
    <mergeCell ref="C1270:C1274"/>
    <mergeCell ref="A1275:A1279"/>
    <mergeCell ref="B1239:B1243"/>
    <mergeCell ref="C1239:C1243"/>
    <mergeCell ref="A1249:A1253"/>
    <mergeCell ref="B1249:B1253"/>
    <mergeCell ref="C1249:C1253"/>
    <mergeCell ref="A1219:A1223"/>
    <mergeCell ref="A1244:A1248"/>
    <mergeCell ref="B1244:B1248"/>
    <mergeCell ref="C1244:C1248"/>
    <mergeCell ref="A1229:A1233"/>
    <mergeCell ref="B1229:B1233"/>
    <mergeCell ref="C1229:C1233"/>
    <mergeCell ref="A1234:A1238"/>
    <mergeCell ref="A1239:A1243"/>
    <mergeCell ref="A1224:A1228"/>
    <mergeCell ref="A1209:A1213"/>
    <mergeCell ref="B1209:B1213"/>
    <mergeCell ref="C1209:C1213"/>
    <mergeCell ref="A1214:A1218"/>
    <mergeCell ref="B1214:B1218"/>
    <mergeCell ref="A1148:A1152"/>
    <mergeCell ref="B1148:B1152"/>
    <mergeCell ref="C1148:C1152"/>
    <mergeCell ref="A1168:A1172"/>
    <mergeCell ref="B1168:B1172"/>
    <mergeCell ref="C1168:C1172"/>
    <mergeCell ref="A1153:A1157"/>
    <mergeCell ref="B1153:B1157"/>
    <mergeCell ref="C1153:C1157"/>
    <mergeCell ref="A1158:A1162"/>
    <mergeCell ref="A1138:A1142"/>
    <mergeCell ref="B1138:B1142"/>
    <mergeCell ref="C1138:C1142"/>
    <mergeCell ref="A1143:A1147"/>
    <mergeCell ref="B1143:B1147"/>
    <mergeCell ref="C1143:C1147"/>
    <mergeCell ref="A1128:A1132"/>
    <mergeCell ref="B1128:B1132"/>
    <mergeCell ref="C1128:C1132"/>
    <mergeCell ref="A1133:A1137"/>
    <mergeCell ref="B1133:B1137"/>
    <mergeCell ref="C1133:C1137"/>
    <mergeCell ref="A1107:A1111"/>
    <mergeCell ref="B1107:B1111"/>
    <mergeCell ref="A1123:A1127"/>
    <mergeCell ref="B1123:B1127"/>
    <mergeCell ref="A1112:D1112"/>
    <mergeCell ref="A1118:A1122"/>
    <mergeCell ref="B1118:B1122"/>
    <mergeCell ref="C1118:C1122"/>
    <mergeCell ref="C1107:C1111"/>
    <mergeCell ref="C1123:C1127"/>
    <mergeCell ref="C1092:C1096"/>
    <mergeCell ref="A1097:A1101"/>
    <mergeCell ref="B1097:B1101"/>
    <mergeCell ref="C1097:C1101"/>
    <mergeCell ref="A1102:A1106"/>
    <mergeCell ref="B1102:B1106"/>
    <mergeCell ref="C1102:C1106"/>
    <mergeCell ref="A1082:A1086"/>
    <mergeCell ref="B1082:B1086"/>
    <mergeCell ref="C1082:C1086"/>
    <mergeCell ref="A1087:A1091"/>
    <mergeCell ref="B1087:B1091"/>
    <mergeCell ref="C1087:C1091"/>
    <mergeCell ref="A1092:A1096"/>
    <mergeCell ref="A1077:A1081"/>
    <mergeCell ref="B1077:B1081"/>
    <mergeCell ref="C1077:C1081"/>
    <mergeCell ref="A1066:A1070"/>
    <mergeCell ref="B1066:B1070"/>
    <mergeCell ref="C1066:C1070"/>
    <mergeCell ref="A1071:D1071"/>
    <mergeCell ref="A1056:A1060"/>
    <mergeCell ref="B1056:B1060"/>
    <mergeCell ref="C1056:C1060"/>
    <mergeCell ref="A1061:A1065"/>
    <mergeCell ref="B1061:B1065"/>
    <mergeCell ref="C1061:C1065"/>
    <mergeCell ref="A1046:A1050"/>
    <mergeCell ref="B1046:B1050"/>
    <mergeCell ref="C1046:C1050"/>
    <mergeCell ref="A1051:A1055"/>
    <mergeCell ref="B1051:B1055"/>
    <mergeCell ref="C1051:C1055"/>
    <mergeCell ref="A1036:A1040"/>
    <mergeCell ref="B1036:B1040"/>
    <mergeCell ref="C1036:C1040"/>
    <mergeCell ref="A1041:A1045"/>
    <mergeCell ref="B1041:B1045"/>
    <mergeCell ref="C1041:C1045"/>
    <mergeCell ref="A1026:A1030"/>
    <mergeCell ref="B1026:B1030"/>
    <mergeCell ref="C1026:C1030"/>
    <mergeCell ref="A1031:A1035"/>
    <mergeCell ref="B1031:B1035"/>
    <mergeCell ref="C1031:C1035"/>
    <mergeCell ref="C1016:C1020"/>
    <mergeCell ref="A1021:A1025"/>
    <mergeCell ref="B1021:B1025"/>
    <mergeCell ref="C1021:C1025"/>
    <mergeCell ref="A998:A1002"/>
    <mergeCell ref="B998:B1002"/>
    <mergeCell ref="A1016:A1020"/>
    <mergeCell ref="B1016:B1020"/>
    <mergeCell ref="A1003:D1003"/>
    <mergeCell ref="A1008:J1008"/>
    <mergeCell ref="A1009:J1009"/>
    <mergeCell ref="B1011:B1015"/>
    <mergeCell ref="C1011:C1015"/>
    <mergeCell ref="C998:C1002"/>
    <mergeCell ref="A983:A987"/>
    <mergeCell ref="B983:B987"/>
    <mergeCell ref="C983:C987"/>
    <mergeCell ref="A988:A992"/>
    <mergeCell ref="B988:B992"/>
    <mergeCell ref="C988:C992"/>
    <mergeCell ref="A993:A997"/>
    <mergeCell ref="B993:B997"/>
    <mergeCell ref="C993:C997"/>
    <mergeCell ref="C750:C754"/>
    <mergeCell ref="A968:A972"/>
    <mergeCell ref="B968:B972"/>
    <mergeCell ref="C968:C972"/>
    <mergeCell ref="A750:A754"/>
    <mergeCell ref="B750:B754"/>
    <mergeCell ref="A963:A967"/>
    <mergeCell ref="B963:B967"/>
    <mergeCell ref="C963:C967"/>
    <mergeCell ref="A978:A982"/>
    <mergeCell ref="B978:B982"/>
    <mergeCell ref="C978:C982"/>
    <mergeCell ref="A973:A977"/>
    <mergeCell ref="B973:B977"/>
    <mergeCell ref="C973:C977"/>
    <mergeCell ref="A953:A957"/>
    <mergeCell ref="B953:B957"/>
    <mergeCell ref="C953:C957"/>
    <mergeCell ref="A958:A962"/>
    <mergeCell ref="B958:B962"/>
    <mergeCell ref="C958:C962"/>
    <mergeCell ref="B938:B942"/>
    <mergeCell ref="C938:C942"/>
    <mergeCell ref="A932:D932"/>
    <mergeCell ref="A948:A952"/>
    <mergeCell ref="B948:B952"/>
    <mergeCell ref="C948:C952"/>
    <mergeCell ref="C912:C916"/>
    <mergeCell ref="B917:B921"/>
    <mergeCell ref="C917:C921"/>
    <mergeCell ref="A943:A947"/>
    <mergeCell ref="B943:B947"/>
    <mergeCell ref="C943:C947"/>
    <mergeCell ref="B922:B926"/>
    <mergeCell ref="C922:C926"/>
    <mergeCell ref="A937:J937"/>
    <mergeCell ref="A938:A942"/>
    <mergeCell ref="A832:A836"/>
    <mergeCell ref="A837:A841"/>
    <mergeCell ref="A842:A846"/>
    <mergeCell ref="A912:A916"/>
    <mergeCell ref="A867:A871"/>
    <mergeCell ref="A872:A876"/>
    <mergeCell ref="A847:A851"/>
    <mergeCell ref="A852:A856"/>
    <mergeCell ref="A857:A861"/>
    <mergeCell ref="A862:A866"/>
    <mergeCell ref="A812:A816"/>
    <mergeCell ref="A817:A821"/>
    <mergeCell ref="A822:A826"/>
    <mergeCell ref="A827:A831"/>
    <mergeCell ref="A927:A931"/>
    <mergeCell ref="B927:B931"/>
    <mergeCell ref="A892:A896"/>
    <mergeCell ref="A917:A921"/>
    <mergeCell ref="A922:A926"/>
    <mergeCell ref="B912:B916"/>
    <mergeCell ref="C902:C906"/>
    <mergeCell ref="B907:B911"/>
    <mergeCell ref="C907:C911"/>
    <mergeCell ref="A897:A901"/>
    <mergeCell ref="A902:A906"/>
    <mergeCell ref="A907:A911"/>
    <mergeCell ref="C897:C901"/>
    <mergeCell ref="A877:A881"/>
    <mergeCell ref="A882:A886"/>
    <mergeCell ref="A887:A891"/>
    <mergeCell ref="B902:B906"/>
    <mergeCell ref="B882:B886"/>
    <mergeCell ref="B897:B901"/>
    <mergeCell ref="C882:C886"/>
    <mergeCell ref="B887:B891"/>
    <mergeCell ref="C887:C891"/>
    <mergeCell ref="B892:B896"/>
    <mergeCell ref="C892:C896"/>
    <mergeCell ref="B862:B866"/>
    <mergeCell ref="C862:C866"/>
    <mergeCell ref="B867:B871"/>
    <mergeCell ref="C867:C871"/>
    <mergeCell ref="B872:B876"/>
    <mergeCell ref="C872:C876"/>
    <mergeCell ref="B877:B881"/>
    <mergeCell ref="C877:C881"/>
    <mergeCell ref="C852:C856"/>
    <mergeCell ref="B857:B861"/>
    <mergeCell ref="C857:C861"/>
    <mergeCell ref="B842:B846"/>
    <mergeCell ref="C842:C846"/>
    <mergeCell ref="B847:B851"/>
    <mergeCell ref="C847:C851"/>
    <mergeCell ref="B837:B841"/>
    <mergeCell ref="C837:C841"/>
    <mergeCell ref="A1507:D1507"/>
    <mergeCell ref="A1188:A1192"/>
    <mergeCell ref="B1188:B1192"/>
    <mergeCell ref="C1188:C1192"/>
    <mergeCell ref="C927:C931"/>
    <mergeCell ref="A1198:D1198"/>
    <mergeCell ref="A1193:A1197"/>
    <mergeCell ref="B852:B856"/>
    <mergeCell ref="C801:C805"/>
    <mergeCell ref="B827:B831"/>
    <mergeCell ref="C827:C831"/>
    <mergeCell ref="B832:B836"/>
    <mergeCell ref="C832:C836"/>
    <mergeCell ref="B817:B821"/>
    <mergeCell ref="C817:C821"/>
    <mergeCell ref="B822:B826"/>
    <mergeCell ref="C822:C826"/>
    <mergeCell ref="C786:C790"/>
    <mergeCell ref="A806:D806"/>
    <mergeCell ref="A811:J811"/>
    <mergeCell ref="B812:B816"/>
    <mergeCell ref="C812:C816"/>
    <mergeCell ref="A796:A800"/>
    <mergeCell ref="B796:B800"/>
    <mergeCell ref="C796:C800"/>
    <mergeCell ref="A801:A805"/>
    <mergeCell ref="B801:B805"/>
    <mergeCell ref="B771:B775"/>
    <mergeCell ref="C771:C775"/>
    <mergeCell ref="A791:A795"/>
    <mergeCell ref="B791:B795"/>
    <mergeCell ref="C791:C795"/>
    <mergeCell ref="A781:A785"/>
    <mergeCell ref="B781:B785"/>
    <mergeCell ref="C781:C785"/>
    <mergeCell ref="A786:A790"/>
    <mergeCell ref="B786:B790"/>
    <mergeCell ref="A745:A749"/>
    <mergeCell ref="B745:B749"/>
    <mergeCell ref="C745:C749"/>
    <mergeCell ref="A776:A780"/>
    <mergeCell ref="B776:B780"/>
    <mergeCell ref="C776:C780"/>
    <mergeCell ref="A766:A770"/>
    <mergeCell ref="B766:B770"/>
    <mergeCell ref="C766:C770"/>
    <mergeCell ref="A771:A775"/>
    <mergeCell ref="A755:D755"/>
    <mergeCell ref="A760:J760"/>
    <mergeCell ref="A761:A765"/>
    <mergeCell ref="B761:B765"/>
    <mergeCell ref="C761:C765"/>
    <mergeCell ref="A735:A739"/>
    <mergeCell ref="B735:B739"/>
    <mergeCell ref="C735:C739"/>
    <mergeCell ref="A740:A744"/>
    <mergeCell ref="B740:B744"/>
    <mergeCell ref="C740:C744"/>
    <mergeCell ref="A725:A729"/>
    <mergeCell ref="B725:B729"/>
    <mergeCell ref="C725:C729"/>
    <mergeCell ref="A730:A734"/>
    <mergeCell ref="B730:B734"/>
    <mergeCell ref="C730:C734"/>
    <mergeCell ref="A715:A719"/>
    <mergeCell ref="B715:B719"/>
    <mergeCell ref="C715:C719"/>
    <mergeCell ref="A720:A724"/>
    <mergeCell ref="B720:B724"/>
    <mergeCell ref="C720:C724"/>
    <mergeCell ref="B705:B709"/>
    <mergeCell ref="C705:C709"/>
    <mergeCell ref="B591:B595"/>
    <mergeCell ref="A591:A595"/>
    <mergeCell ref="B638:B642"/>
    <mergeCell ref="C638:C642"/>
    <mergeCell ref="A596:A600"/>
    <mergeCell ref="C596:C600"/>
    <mergeCell ref="B611:B615"/>
    <mergeCell ref="A611:A615"/>
    <mergeCell ref="A710:A714"/>
    <mergeCell ref="B710:B714"/>
    <mergeCell ref="C710:C714"/>
    <mergeCell ref="A590:J590"/>
    <mergeCell ref="B601:B605"/>
    <mergeCell ref="A601:A605"/>
    <mergeCell ref="C601:C605"/>
    <mergeCell ref="A606:A610"/>
    <mergeCell ref="C606:C610"/>
    <mergeCell ref="B606:B610"/>
    <mergeCell ref="A700:A704"/>
    <mergeCell ref="B700:B704"/>
    <mergeCell ref="C700:C704"/>
    <mergeCell ref="A693:D693"/>
    <mergeCell ref="A698:J698"/>
    <mergeCell ref="A699:J699"/>
    <mergeCell ref="A563:A567"/>
    <mergeCell ref="B563:B567"/>
    <mergeCell ref="C563:C567"/>
    <mergeCell ref="A584:A588"/>
    <mergeCell ref="B584:B588"/>
    <mergeCell ref="C584:C588"/>
    <mergeCell ref="A568:A572"/>
    <mergeCell ref="B568:B572"/>
    <mergeCell ref="C568:C572"/>
    <mergeCell ref="A573:A577"/>
    <mergeCell ref="A553:A557"/>
    <mergeCell ref="B553:B557"/>
    <mergeCell ref="C553:C557"/>
    <mergeCell ref="A558:A562"/>
    <mergeCell ref="B558:B562"/>
    <mergeCell ref="C558:C562"/>
    <mergeCell ref="A543:A547"/>
    <mergeCell ref="B543:B547"/>
    <mergeCell ref="C543:C547"/>
    <mergeCell ref="A548:A552"/>
    <mergeCell ref="B548:B552"/>
    <mergeCell ref="C548:C552"/>
    <mergeCell ref="A518:A522"/>
    <mergeCell ref="B518:B522"/>
    <mergeCell ref="A528:A532"/>
    <mergeCell ref="B528:B532"/>
    <mergeCell ref="A523:A527"/>
    <mergeCell ref="B523:B527"/>
    <mergeCell ref="C523:C527"/>
    <mergeCell ref="B1193:B1197"/>
    <mergeCell ref="C1193:C1197"/>
    <mergeCell ref="C528:C532"/>
    <mergeCell ref="B538:B542"/>
    <mergeCell ref="C538:C542"/>
    <mergeCell ref="B573:B577"/>
    <mergeCell ref="C573:C577"/>
    <mergeCell ref="A589:D589"/>
    <mergeCell ref="A705:A709"/>
    <mergeCell ref="A533:A537"/>
    <mergeCell ref="B533:B537"/>
    <mergeCell ref="C533:C537"/>
    <mergeCell ref="A538:A542"/>
    <mergeCell ref="C518:C522"/>
    <mergeCell ref="A503:A507"/>
    <mergeCell ref="B503:B507"/>
    <mergeCell ref="C503:C507"/>
    <mergeCell ref="A508:A512"/>
    <mergeCell ref="B508:B512"/>
    <mergeCell ref="C508:C512"/>
    <mergeCell ref="A513:A517"/>
    <mergeCell ref="B513:B517"/>
    <mergeCell ref="C513:C517"/>
    <mergeCell ref="A493:A497"/>
    <mergeCell ref="B493:B497"/>
    <mergeCell ref="C493:C497"/>
    <mergeCell ref="A498:A502"/>
    <mergeCell ref="B498:B502"/>
    <mergeCell ref="C498:C502"/>
    <mergeCell ref="A483:A487"/>
    <mergeCell ref="B483:B487"/>
    <mergeCell ref="C483:C487"/>
    <mergeCell ref="A488:A492"/>
    <mergeCell ref="B488:B492"/>
    <mergeCell ref="C488:C492"/>
    <mergeCell ref="A473:A477"/>
    <mergeCell ref="B473:B477"/>
    <mergeCell ref="C473:C477"/>
    <mergeCell ref="A478:A482"/>
    <mergeCell ref="B478:B482"/>
    <mergeCell ref="C478:C482"/>
    <mergeCell ref="A463:A467"/>
    <mergeCell ref="B463:B467"/>
    <mergeCell ref="C463:C467"/>
    <mergeCell ref="A468:A472"/>
    <mergeCell ref="B468:B472"/>
    <mergeCell ref="C468:C472"/>
    <mergeCell ref="A453:A457"/>
    <mergeCell ref="B453:B457"/>
    <mergeCell ref="C453:C457"/>
    <mergeCell ref="A458:A462"/>
    <mergeCell ref="B458:B462"/>
    <mergeCell ref="C458:C462"/>
    <mergeCell ref="A436:A440"/>
    <mergeCell ref="B436:B440"/>
    <mergeCell ref="C436:C440"/>
    <mergeCell ref="A441:D441"/>
    <mergeCell ref="A446:J446"/>
    <mergeCell ref="A447:J447"/>
    <mergeCell ref="A448:A452"/>
    <mergeCell ref="B448:B452"/>
    <mergeCell ref="C448:C452"/>
    <mergeCell ref="A426:A430"/>
    <mergeCell ref="B426:B430"/>
    <mergeCell ref="C426:C430"/>
    <mergeCell ref="A431:A435"/>
    <mergeCell ref="B431:B435"/>
    <mergeCell ref="C431:C435"/>
    <mergeCell ref="A416:A420"/>
    <mergeCell ref="B416:B420"/>
    <mergeCell ref="C416:C420"/>
    <mergeCell ref="A421:A425"/>
    <mergeCell ref="B421:B425"/>
    <mergeCell ref="C421:C425"/>
    <mergeCell ref="A406:A410"/>
    <mergeCell ref="B406:B410"/>
    <mergeCell ref="C406:C410"/>
    <mergeCell ref="A411:A415"/>
    <mergeCell ref="B411:B415"/>
    <mergeCell ref="C411:C415"/>
    <mergeCell ref="A396:A400"/>
    <mergeCell ref="B396:B400"/>
    <mergeCell ref="C396:C400"/>
    <mergeCell ref="A401:A405"/>
    <mergeCell ref="B401:B405"/>
    <mergeCell ref="C401:C405"/>
    <mergeCell ref="A324:A328"/>
    <mergeCell ref="B324:B328"/>
    <mergeCell ref="C324:C328"/>
    <mergeCell ref="A329:A333"/>
    <mergeCell ref="B329:B333"/>
    <mergeCell ref="C329:C333"/>
    <mergeCell ref="A390:J390"/>
    <mergeCell ref="A391:A395"/>
    <mergeCell ref="B391:B395"/>
    <mergeCell ref="C391:C395"/>
    <mergeCell ref="A304:A308"/>
    <mergeCell ref="B304:B308"/>
    <mergeCell ref="C304:C308"/>
    <mergeCell ref="A309:A313"/>
    <mergeCell ref="B309:B313"/>
    <mergeCell ref="C309:C313"/>
    <mergeCell ref="A334:A338"/>
    <mergeCell ref="B334:B338"/>
    <mergeCell ref="C334:C338"/>
    <mergeCell ref="A339:D339"/>
    <mergeCell ref="A314:A318"/>
    <mergeCell ref="B314:B318"/>
    <mergeCell ref="C314:C318"/>
    <mergeCell ref="A319:A323"/>
    <mergeCell ref="B319:B323"/>
    <mergeCell ref="C319:C323"/>
    <mergeCell ref="A299:A303"/>
    <mergeCell ref="B299:B303"/>
    <mergeCell ref="C299:C303"/>
    <mergeCell ref="A284:A288"/>
    <mergeCell ref="B284:B288"/>
    <mergeCell ref="C284:C288"/>
    <mergeCell ref="A289:A293"/>
    <mergeCell ref="B289:B293"/>
    <mergeCell ref="C289:C293"/>
    <mergeCell ref="A294:A298"/>
    <mergeCell ref="B294:B298"/>
    <mergeCell ref="C294:C298"/>
    <mergeCell ref="A274:A278"/>
    <mergeCell ref="B274:B278"/>
    <mergeCell ref="C274:C278"/>
    <mergeCell ref="A279:A283"/>
    <mergeCell ref="B279:B283"/>
    <mergeCell ref="C279:C283"/>
    <mergeCell ref="A264:A268"/>
    <mergeCell ref="B264:B268"/>
    <mergeCell ref="C264:C268"/>
    <mergeCell ref="A269:A273"/>
    <mergeCell ref="B269:B273"/>
    <mergeCell ref="C269:C273"/>
    <mergeCell ref="A252:D252"/>
    <mergeCell ref="A257:J257"/>
    <mergeCell ref="A258:J258"/>
    <mergeCell ref="A259:A263"/>
    <mergeCell ref="B259:B263"/>
    <mergeCell ref="C259:C263"/>
    <mergeCell ref="A242:A246"/>
    <mergeCell ref="B242:B246"/>
    <mergeCell ref="C242:C246"/>
    <mergeCell ref="A247:A251"/>
    <mergeCell ref="B247:B251"/>
    <mergeCell ref="C247:C251"/>
    <mergeCell ref="A222:A226"/>
    <mergeCell ref="B222:B226"/>
    <mergeCell ref="C222:C226"/>
    <mergeCell ref="A227:A231"/>
    <mergeCell ref="B227:B231"/>
    <mergeCell ref="C227:C231"/>
    <mergeCell ref="A232:A236"/>
    <mergeCell ref="B232:B236"/>
    <mergeCell ref="C232:C236"/>
    <mergeCell ref="A237:A241"/>
    <mergeCell ref="B237:B241"/>
    <mergeCell ref="C237:C241"/>
    <mergeCell ref="A202:A206"/>
    <mergeCell ref="B202:B206"/>
    <mergeCell ref="C202:C206"/>
    <mergeCell ref="A207:A211"/>
    <mergeCell ref="B207:B211"/>
    <mergeCell ref="C207:C211"/>
    <mergeCell ref="A212:A216"/>
    <mergeCell ref="B212:B216"/>
    <mergeCell ref="C212:C216"/>
    <mergeCell ref="A217:A221"/>
    <mergeCell ref="B217:B221"/>
    <mergeCell ref="C217:C221"/>
    <mergeCell ref="A161:A165"/>
    <mergeCell ref="B161:B165"/>
    <mergeCell ref="C161:C165"/>
    <mergeCell ref="A166:A170"/>
    <mergeCell ref="B166:B170"/>
    <mergeCell ref="C166:C170"/>
    <mergeCell ref="A196:J196"/>
    <mergeCell ref="A197:A201"/>
    <mergeCell ref="B197:B201"/>
    <mergeCell ref="C197:C201"/>
    <mergeCell ref="A176:A180"/>
    <mergeCell ref="B176:B180"/>
    <mergeCell ref="C176:C180"/>
    <mergeCell ref="A191:D191"/>
    <mergeCell ref="A181:A185"/>
    <mergeCell ref="B181:B185"/>
    <mergeCell ref="C181:C185"/>
    <mergeCell ref="A186:A190"/>
    <mergeCell ref="B186:B190"/>
    <mergeCell ref="C186:C190"/>
    <mergeCell ref="A171:A175"/>
    <mergeCell ref="B171:B175"/>
    <mergeCell ref="C171:C175"/>
    <mergeCell ref="A141:A145"/>
    <mergeCell ref="B141:B145"/>
    <mergeCell ref="C141:C145"/>
    <mergeCell ref="A146:A150"/>
    <mergeCell ref="B146:B150"/>
    <mergeCell ref="C146:C150"/>
    <mergeCell ref="A151:A155"/>
    <mergeCell ref="B151:B155"/>
    <mergeCell ref="C151:C155"/>
    <mergeCell ref="A156:A160"/>
    <mergeCell ref="B156:B160"/>
    <mergeCell ref="C156:C160"/>
    <mergeCell ref="A136:A140"/>
    <mergeCell ref="B136:B140"/>
    <mergeCell ref="C136:C140"/>
    <mergeCell ref="A121:A125"/>
    <mergeCell ref="B121:B125"/>
    <mergeCell ref="C121:C125"/>
    <mergeCell ref="A126:A130"/>
    <mergeCell ref="B126:B130"/>
    <mergeCell ref="C126:C130"/>
    <mergeCell ref="A131:A135"/>
    <mergeCell ref="B131:B135"/>
    <mergeCell ref="C131:C135"/>
    <mergeCell ref="A110:D110"/>
    <mergeCell ref="A115:J115"/>
    <mergeCell ref="A116:A120"/>
    <mergeCell ref="B116:B120"/>
    <mergeCell ref="A95:A99"/>
    <mergeCell ref="B95:B99"/>
    <mergeCell ref="C95:C99"/>
    <mergeCell ref="A105:A109"/>
    <mergeCell ref="B105:B109"/>
    <mergeCell ref="C105:C109"/>
    <mergeCell ref="A75:A79"/>
    <mergeCell ref="B75:B79"/>
    <mergeCell ref="C75:C79"/>
    <mergeCell ref="A100:A104"/>
    <mergeCell ref="B100:B104"/>
    <mergeCell ref="C100:C104"/>
    <mergeCell ref="A80:A84"/>
    <mergeCell ref="A90:A94"/>
    <mergeCell ref="B90:B94"/>
    <mergeCell ref="C90:C94"/>
    <mergeCell ref="A69:J69"/>
    <mergeCell ref="A70:A74"/>
    <mergeCell ref="B70:B74"/>
    <mergeCell ref="C70:C74"/>
    <mergeCell ref="B80:B84"/>
    <mergeCell ref="C80:C84"/>
    <mergeCell ref="C116:C120"/>
    <mergeCell ref="B85:B89"/>
    <mergeCell ref="C85:C89"/>
    <mergeCell ref="A85:A89"/>
    <mergeCell ref="A43:A47"/>
    <mergeCell ref="B43:B47"/>
    <mergeCell ref="C43:C47"/>
    <mergeCell ref="A48:A52"/>
    <mergeCell ref="B48:B52"/>
    <mergeCell ref="C48:C52"/>
    <mergeCell ref="A53:A57"/>
    <mergeCell ref="B53:B57"/>
    <mergeCell ref="C53:C57"/>
    <mergeCell ref="A23:A27"/>
    <mergeCell ref="B23:B27"/>
    <mergeCell ref="C23:C27"/>
    <mergeCell ref="A28:A32"/>
    <mergeCell ref="B28:B32"/>
    <mergeCell ref="C28:C32"/>
    <mergeCell ref="A33:A37"/>
    <mergeCell ref="B33:B37"/>
    <mergeCell ref="C33:C37"/>
    <mergeCell ref="A38:A42"/>
    <mergeCell ref="B38:B42"/>
    <mergeCell ref="C38:C42"/>
    <mergeCell ref="A18:A22"/>
    <mergeCell ref="B18:B22"/>
    <mergeCell ref="C18:C22"/>
    <mergeCell ref="A5:J5"/>
    <mergeCell ref="A6:J6"/>
    <mergeCell ref="A7:J7"/>
    <mergeCell ref="A13:A17"/>
    <mergeCell ref="B13:B17"/>
    <mergeCell ref="C13:C17"/>
    <mergeCell ref="A350:A354"/>
    <mergeCell ref="B350:B354"/>
    <mergeCell ref="C350:C354"/>
    <mergeCell ref="A355:A359"/>
    <mergeCell ref="B355:B359"/>
    <mergeCell ref="C355:C359"/>
    <mergeCell ref="A385:D385"/>
    <mergeCell ref="A360:A364"/>
    <mergeCell ref="B360:B364"/>
    <mergeCell ref="C360:C364"/>
    <mergeCell ref="A365:A369"/>
    <mergeCell ref="B365:B369"/>
    <mergeCell ref="A380:A384"/>
    <mergeCell ref="B380:B384"/>
    <mergeCell ref="C380:C384"/>
    <mergeCell ref="C365:C369"/>
    <mergeCell ref="A344:J344"/>
    <mergeCell ref="A345:A349"/>
    <mergeCell ref="B345:B349"/>
    <mergeCell ref="C345:C349"/>
    <mergeCell ref="A370:A374"/>
    <mergeCell ref="B370:B374"/>
    <mergeCell ref="C370:C374"/>
    <mergeCell ref="A375:A379"/>
    <mergeCell ref="B375:B379"/>
    <mergeCell ref="C375:C379"/>
  </mergeCells>
  <printOptions gridLines="1"/>
  <pageMargins left="0.7086614173228347" right="0.7086614173228347" top="1.1811023622047245" bottom="0.7480314960629921" header="0.31496062992125984" footer="0.31496062992125984"/>
  <pageSetup firstPageNumber="130" useFirstPageNumber="1" horizontalDpi="600" verticalDpi="600" orientation="landscape" paperSize="9" r:id="rId1"/>
  <headerFooter alignWithMargins="0">
    <oddHeader>&amp;C&amp;P</oddHeader>
  </headerFooter>
  <ignoredErrors>
    <ignoredError sqref="F53:I53 E53 E355:F355 E1502:I1502 E1193:I1193 E38:I38" formulaRange="1"/>
    <ignoredError sqref="E1066:I10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2" sqref="B12:B16"/>
    </sheetView>
  </sheetViews>
  <sheetFormatPr defaultColWidth="9.140625" defaultRowHeight="15"/>
  <cols>
    <col min="1" max="1" width="5.57421875" style="0" customWidth="1"/>
    <col min="2" max="2" width="18.8515625" style="0" customWidth="1"/>
  </cols>
  <sheetData>
    <row r="1" spans="4:10" ht="39" customHeight="1">
      <c r="D1" s="7" t="s">
        <v>192</v>
      </c>
      <c r="E1" s="9">
        <v>2</v>
      </c>
      <c r="F1" s="9">
        <v>2</v>
      </c>
      <c r="G1" s="9">
        <v>2</v>
      </c>
      <c r="H1" s="9">
        <v>2</v>
      </c>
      <c r="I1" s="9">
        <v>2</v>
      </c>
      <c r="J1" s="4">
        <f aca="true" t="shared" si="0" ref="J1:J26">SUM(E1:I1)</f>
        <v>10</v>
      </c>
    </row>
    <row r="2" spans="1:10" ht="34.5" customHeight="1">
      <c r="A2" s="76">
        <v>5</v>
      </c>
      <c r="B2" s="51" t="s">
        <v>382</v>
      </c>
      <c r="C2" s="54" t="s">
        <v>391</v>
      </c>
      <c r="D2" s="7" t="s">
        <v>188</v>
      </c>
      <c r="E2" s="8">
        <f>SUM(E3:E6)</f>
        <v>6</v>
      </c>
      <c r="F2" s="8">
        <f>SUM(F3:F6)</f>
        <v>10</v>
      </c>
      <c r="G2" s="8">
        <f>SUM(G3:G6)</f>
        <v>10</v>
      </c>
      <c r="H2" s="8">
        <f>SUM(H3:H6)</f>
        <v>10</v>
      </c>
      <c r="I2" s="8">
        <f>SUM(I3:I6)</f>
        <v>10</v>
      </c>
      <c r="J2" s="4">
        <f t="shared" si="0"/>
        <v>46</v>
      </c>
    </row>
    <row r="3" spans="1:10" ht="34.5" customHeight="1">
      <c r="A3" s="52"/>
      <c r="B3" s="52"/>
      <c r="C3" s="54"/>
      <c r="D3" s="7" t="s">
        <v>189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4">
        <f t="shared" si="0"/>
        <v>0</v>
      </c>
    </row>
    <row r="4" spans="1:10" ht="34.5" customHeight="1">
      <c r="A4" s="52"/>
      <c r="B4" s="52"/>
      <c r="C4" s="54"/>
      <c r="D4" s="7" t="s">
        <v>190</v>
      </c>
      <c r="E4" s="9">
        <v>4</v>
      </c>
      <c r="F4" s="9">
        <v>8</v>
      </c>
      <c r="G4" s="9">
        <v>8</v>
      </c>
      <c r="H4" s="9">
        <v>8</v>
      </c>
      <c r="I4" s="9">
        <v>8</v>
      </c>
      <c r="J4" s="4">
        <f t="shared" si="0"/>
        <v>36</v>
      </c>
    </row>
    <row r="5" spans="1:10" ht="34.5" customHeight="1">
      <c r="A5" s="52"/>
      <c r="B5" s="52"/>
      <c r="C5" s="54"/>
      <c r="D5" s="7" t="s">
        <v>191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4">
        <f t="shared" si="0"/>
        <v>0</v>
      </c>
    </row>
    <row r="6" spans="1:10" ht="34.5" customHeight="1">
      <c r="A6" s="53"/>
      <c r="B6" s="53"/>
      <c r="C6" s="54"/>
      <c r="D6" s="7" t="s">
        <v>192</v>
      </c>
      <c r="E6" s="9">
        <v>2</v>
      </c>
      <c r="F6" s="9">
        <v>2</v>
      </c>
      <c r="G6" s="9">
        <v>2</v>
      </c>
      <c r="H6" s="9">
        <v>2</v>
      </c>
      <c r="I6" s="9">
        <v>2</v>
      </c>
      <c r="J6" s="4">
        <f t="shared" si="0"/>
        <v>10</v>
      </c>
    </row>
    <row r="7" spans="1:10" ht="34.5" customHeight="1">
      <c r="A7" s="76">
        <v>6</v>
      </c>
      <c r="B7" s="51" t="s">
        <v>500</v>
      </c>
      <c r="C7" s="54" t="s">
        <v>392</v>
      </c>
      <c r="D7" s="7" t="s">
        <v>188</v>
      </c>
      <c r="E7" s="8">
        <f>SUM(E8:E11)</f>
        <v>65</v>
      </c>
      <c r="F7" s="8">
        <f>SUM(F8:F11)</f>
        <v>60</v>
      </c>
      <c r="G7" s="8">
        <f>SUM(G8:G11)</f>
        <v>62</v>
      </c>
      <c r="H7" s="8">
        <f>SUM(H8:H11)</f>
        <v>63</v>
      </c>
      <c r="I7" s="8">
        <f>SUM(I8:I11)</f>
        <v>64</v>
      </c>
      <c r="J7" s="4">
        <f t="shared" si="0"/>
        <v>314</v>
      </c>
    </row>
    <row r="8" spans="1:10" ht="34.5" customHeight="1">
      <c r="A8" s="52"/>
      <c r="B8" s="52"/>
      <c r="C8" s="54"/>
      <c r="D8" s="7" t="s">
        <v>189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4">
        <f t="shared" si="0"/>
        <v>0</v>
      </c>
    </row>
    <row r="9" spans="1:10" ht="34.5" customHeight="1">
      <c r="A9" s="52"/>
      <c r="B9" s="52"/>
      <c r="C9" s="54"/>
      <c r="D9" s="7" t="s">
        <v>190</v>
      </c>
      <c r="E9" s="9">
        <v>65</v>
      </c>
      <c r="F9" s="9">
        <v>60</v>
      </c>
      <c r="G9" s="9">
        <v>62</v>
      </c>
      <c r="H9" s="9">
        <v>63</v>
      </c>
      <c r="I9" s="9">
        <v>64</v>
      </c>
      <c r="J9" s="4">
        <f t="shared" si="0"/>
        <v>314</v>
      </c>
    </row>
    <row r="10" spans="1:10" ht="34.5" customHeight="1">
      <c r="A10" s="52"/>
      <c r="B10" s="52"/>
      <c r="C10" s="54"/>
      <c r="D10" s="7" t="s">
        <v>191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4">
        <f t="shared" si="0"/>
        <v>0</v>
      </c>
    </row>
    <row r="11" spans="1:10" ht="34.5" customHeight="1">
      <c r="A11" s="53"/>
      <c r="B11" s="53"/>
      <c r="C11" s="54"/>
      <c r="D11" s="7" t="s">
        <v>192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4">
        <f t="shared" si="0"/>
        <v>0</v>
      </c>
    </row>
    <row r="12" spans="1:10" ht="34.5" customHeight="1">
      <c r="A12" s="76">
        <v>7</v>
      </c>
      <c r="B12" s="51" t="s">
        <v>383</v>
      </c>
      <c r="C12" s="54" t="s">
        <v>393</v>
      </c>
      <c r="D12" s="7" t="s">
        <v>188</v>
      </c>
      <c r="E12" s="8">
        <f>SUM(E13:E16)</f>
        <v>2</v>
      </c>
      <c r="F12" s="8">
        <f>SUM(F13:F16)</f>
        <v>7</v>
      </c>
      <c r="G12" s="8">
        <f>SUM(G13:G16)</f>
        <v>8</v>
      </c>
      <c r="H12" s="8">
        <f>SUM(H13:H16)</f>
        <v>8</v>
      </c>
      <c r="I12" s="8">
        <f>SUM(I13:I16)</f>
        <v>8</v>
      </c>
      <c r="J12" s="4">
        <f t="shared" si="0"/>
        <v>33</v>
      </c>
    </row>
    <row r="13" spans="1:10" ht="34.5" customHeight="1">
      <c r="A13" s="52"/>
      <c r="B13" s="52"/>
      <c r="C13" s="54"/>
      <c r="D13" s="7" t="s">
        <v>189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4">
        <f t="shared" si="0"/>
        <v>0</v>
      </c>
    </row>
    <row r="14" spans="1:10" ht="34.5" customHeight="1">
      <c r="A14" s="52"/>
      <c r="B14" s="52"/>
      <c r="C14" s="54"/>
      <c r="D14" s="7" t="s">
        <v>190</v>
      </c>
      <c r="E14" s="9">
        <v>0</v>
      </c>
      <c r="F14" s="9">
        <v>5</v>
      </c>
      <c r="G14" s="9">
        <v>6</v>
      </c>
      <c r="H14" s="9">
        <v>6</v>
      </c>
      <c r="I14" s="9">
        <v>6</v>
      </c>
      <c r="J14" s="4">
        <f t="shared" si="0"/>
        <v>23</v>
      </c>
    </row>
    <row r="15" spans="1:10" ht="34.5" customHeight="1">
      <c r="A15" s="52"/>
      <c r="B15" s="52"/>
      <c r="C15" s="54"/>
      <c r="D15" s="7" t="s">
        <v>191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4">
        <f t="shared" si="0"/>
        <v>0</v>
      </c>
    </row>
    <row r="16" spans="1:10" ht="34.5" customHeight="1">
      <c r="A16" s="53"/>
      <c r="B16" s="53"/>
      <c r="C16" s="54"/>
      <c r="D16" s="7" t="s">
        <v>192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4">
        <f t="shared" si="0"/>
        <v>10</v>
      </c>
    </row>
    <row r="17" spans="1:10" ht="34.5" customHeight="1">
      <c r="A17" s="76">
        <v>8</v>
      </c>
      <c r="B17" s="51" t="s">
        <v>501</v>
      </c>
      <c r="C17" s="54" t="s">
        <v>394</v>
      </c>
      <c r="D17" s="7" t="s">
        <v>188</v>
      </c>
      <c r="E17" s="8">
        <f>SUM(E18:E21)</f>
        <v>2</v>
      </c>
      <c r="F17" s="8">
        <f>SUM(F18:F21)</f>
        <v>2</v>
      </c>
      <c r="G17" s="8">
        <f>SUM(G18:G21)</f>
        <v>2.5</v>
      </c>
      <c r="H17" s="8">
        <f>SUM(H18:H21)</f>
        <v>3</v>
      </c>
      <c r="I17" s="8">
        <f>SUM(I18:I21)</f>
        <v>3</v>
      </c>
      <c r="J17" s="4">
        <f t="shared" si="0"/>
        <v>12.5</v>
      </c>
    </row>
    <row r="18" spans="1:10" ht="34.5" customHeight="1">
      <c r="A18" s="52"/>
      <c r="B18" s="52"/>
      <c r="C18" s="54"/>
      <c r="D18" s="7" t="s">
        <v>189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4">
        <f t="shared" si="0"/>
        <v>0</v>
      </c>
    </row>
    <row r="19" spans="1:10" ht="34.5" customHeight="1">
      <c r="A19" s="52"/>
      <c r="B19" s="52"/>
      <c r="C19" s="54"/>
      <c r="D19" s="7" t="s">
        <v>190</v>
      </c>
      <c r="E19" s="9">
        <v>2</v>
      </c>
      <c r="F19" s="9">
        <v>2</v>
      </c>
      <c r="G19" s="9">
        <v>2.5</v>
      </c>
      <c r="H19" s="9">
        <v>3</v>
      </c>
      <c r="I19" s="9">
        <v>3</v>
      </c>
      <c r="J19" s="4">
        <f t="shared" si="0"/>
        <v>12.5</v>
      </c>
    </row>
    <row r="20" spans="1:10" ht="34.5" customHeight="1">
      <c r="A20" s="52"/>
      <c r="B20" s="52"/>
      <c r="C20" s="54"/>
      <c r="D20" s="7" t="s">
        <v>191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4">
        <f t="shared" si="0"/>
        <v>0</v>
      </c>
    </row>
    <row r="21" spans="1:10" ht="34.5" customHeight="1">
      <c r="A21" s="53"/>
      <c r="B21" s="53"/>
      <c r="C21" s="54"/>
      <c r="D21" s="7" t="s">
        <v>192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4">
        <f t="shared" si="0"/>
        <v>0</v>
      </c>
    </row>
    <row r="22" spans="1:10" ht="34.5" customHeight="1">
      <c r="A22" s="58" t="s">
        <v>413</v>
      </c>
      <c r="B22" s="80"/>
      <c r="C22" s="80"/>
      <c r="D22" s="81"/>
      <c r="E22" s="8" t="e">
        <f>E17+E12+E7+E2+#REF!+#REF!+#REF!</f>
        <v>#REF!</v>
      </c>
      <c r="F22" s="8" t="e">
        <f>F17+F12+F7+F2+#REF!+#REF!+#REF!</f>
        <v>#REF!</v>
      </c>
      <c r="G22" s="8" t="e">
        <f>G17+G12+G7+G2+#REF!+#REF!+#REF!</f>
        <v>#REF!</v>
      </c>
      <c r="H22" s="8" t="e">
        <f>H17+H12+H7+H2+#REF!+#REF!+#REF!</f>
        <v>#REF!</v>
      </c>
      <c r="I22" s="8" t="e">
        <f>I17+I12+I7+I2+#REF!+#REF!+#REF!</f>
        <v>#REF!</v>
      </c>
      <c r="J22" s="4" t="e">
        <f t="shared" si="0"/>
        <v>#REF!</v>
      </c>
    </row>
    <row r="23" spans="1:10" ht="34.5" customHeight="1">
      <c r="A23" s="25"/>
      <c r="B23" s="40"/>
      <c r="C23" s="40"/>
      <c r="D23" s="41" t="s">
        <v>189</v>
      </c>
      <c r="E23" s="28" t="e">
        <f>#REF!+#REF!+E3+E8+E13+E18+#REF!</f>
        <v>#REF!</v>
      </c>
      <c r="F23" s="28" t="e">
        <f>#REF!+#REF!+F3+F8+F13+F18+#REF!</f>
        <v>#REF!</v>
      </c>
      <c r="G23" s="28" t="e">
        <f>#REF!+#REF!+G3+G8+G13+G18+#REF!</f>
        <v>#REF!</v>
      </c>
      <c r="H23" s="28" t="e">
        <f>#REF!+#REF!+H3+H8+H13+H18+#REF!</f>
        <v>#REF!</v>
      </c>
      <c r="I23" s="28" t="e">
        <f>#REF!+#REF!+I3+I8+I13+I18+#REF!</f>
        <v>#REF!</v>
      </c>
      <c r="J23" s="4" t="e">
        <f t="shared" si="0"/>
        <v>#REF!</v>
      </c>
    </row>
    <row r="24" spans="1:10" ht="34.5" customHeight="1">
      <c r="A24" s="29"/>
      <c r="B24" s="42"/>
      <c r="C24" s="42"/>
      <c r="D24" s="43" t="s">
        <v>190</v>
      </c>
      <c r="E24" s="28" t="e">
        <f>#REF!+#REF!+E4+E9+E14+E19+#REF!</f>
        <v>#REF!</v>
      </c>
      <c r="F24" s="28" t="e">
        <f>#REF!+#REF!+F4+F9+F14+F19+#REF!</f>
        <v>#REF!</v>
      </c>
      <c r="G24" s="28" t="e">
        <f>#REF!+#REF!+G4+G9+G14+G19+#REF!</f>
        <v>#REF!</v>
      </c>
      <c r="H24" s="28" t="e">
        <f>#REF!+#REF!+H4+H9+H14+H19+#REF!</f>
        <v>#REF!</v>
      </c>
      <c r="I24" s="28" t="e">
        <f>#REF!+#REF!+I4+I9+I14+I19+#REF!</f>
        <v>#REF!</v>
      </c>
      <c r="J24" s="4" t="e">
        <f t="shared" si="0"/>
        <v>#REF!</v>
      </c>
    </row>
    <row r="25" spans="1:10" ht="34.5" customHeight="1">
      <c r="A25" s="29"/>
      <c r="B25" s="42"/>
      <c r="C25" s="42"/>
      <c r="D25" s="43" t="s">
        <v>191</v>
      </c>
      <c r="E25" s="28" t="e">
        <f>#REF!+#REF!+E5+E10+E15+E20+#REF!</f>
        <v>#REF!</v>
      </c>
      <c r="F25" s="28" t="e">
        <f>#REF!+#REF!+F5+F10+F15+F20+#REF!</f>
        <v>#REF!</v>
      </c>
      <c r="G25" s="28" t="e">
        <f>#REF!+#REF!+G5+G10+G15+G20+#REF!</f>
        <v>#REF!</v>
      </c>
      <c r="H25" s="28" t="e">
        <f>#REF!+#REF!+H5+H10+H15+H20+#REF!</f>
        <v>#REF!</v>
      </c>
      <c r="I25" s="28" t="e">
        <f>#REF!+#REF!+I5+I10+I15+I20+#REF!</f>
        <v>#REF!</v>
      </c>
      <c r="J25" s="4" t="e">
        <f t="shared" si="0"/>
        <v>#REF!</v>
      </c>
    </row>
    <row r="26" spans="1:10" ht="34.5" customHeight="1">
      <c r="A26" s="29"/>
      <c r="B26" s="42"/>
      <c r="C26" s="42"/>
      <c r="D26" s="43" t="s">
        <v>192</v>
      </c>
      <c r="E26" s="28" t="e">
        <f>#REF!+#REF!+E6+E11+E16+E21+#REF!</f>
        <v>#REF!</v>
      </c>
      <c r="F26" s="28" t="e">
        <f>#REF!+#REF!+F6+F11+F16+F21+#REF!</f>
        <v>#REF!</v>
      </c>
      <c r="G26" s="28" t="e">
        <f>#REF!+#REF!+G6+G11+G16+G21+#REF!</f>
        <v>#REF!</v>
      </c>
      <c r="H26" s="28" t="e">
        <f>#REF!+#REF!+H6+H11+H16+H21+#REF!</f>
        <v>#REF!</v>
      </c>
      <c r="I26" s="28" t="e">
        <f>#REF!+#REF!+I6+I11+I16+I21+#REF!</f>
        <v>#REF!</v>
      </c>
      <c r="J26" s="4" t="e">
        <f t="shared" si="0"/>
        <v>#REF!</v>
      </c>
    </row>
  </sheetData>
  <sheetProtection/>
  <mergeCells count="13">
    <mergeCell ref="A22:D22"/>
    <mergeCell ref="A12:A16"/>
    <mergeCell ref="B12:B16"/>
    <mergeCell ref="C12:C16"/>
    <mergeCell ref="A17:A21"/>
    <mergeCell ref="B17:B21"/>
    <mergeCell ref="C17:C21"/>
    <mergeCell ref="A2:A6"/>
    <mergeCell ref="B2:B6"/>
    <mergeCell ref="C2:C6"/>
    <mergeCell ref="A7:A11"/>
    <mergeCell ref="B7:B11"/>
    <mergeCell ref="C7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2013-05-18T09:15:56Z</cp:lastPrinted>
  <dcterms:created xsi:type="dcterms:W3CDTF">2013-03-08T11:16:05Z</dcterms:created>
  <dcterms:modified xsi:type="dcterms:W3CDTF">2013-05-18T09:19:39Z</dcterms:modified>
  <cp:category/>
  <cp:version/>
  <cp:contentType/>
  <cp:contentStatus/>
</cp:coreProperties>
</file>